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240" activeTab="0"/>
  </bookViews>
  <sheets>
    <sheet name="Φύλλο ΑυθαιρέτουΠΣΔΜΗ-ΠΤ Χανίων" sheetId="1" r:id="rId1"/>
    <sheet name="Υπολογισμός Προστίμου Ν.3843" sheetId="2" r:id="rId2"/>
    <sheet name="Ποσοστά προστίμου Ν.3843" sheetId="3" r:id="rId3"/>
  </sheets>
  <definedNames/>
  <calcPr fullCalcOnLoad="1"/>
</workbook>
</file>

<file path=xl/sharedStrings.xml><?xml version="1.0" encoding="utf-8"?>
<sst xmlns="http://schemas.openxmlformats.org/spreadsheetml/2006/main" count="109" uniqueCount="84">
  <si>
    <t>Ο.Τ.:</t>
  </si>
  <si>
    <t>Οικ. Αδ. :</t>
  </si>
  <si>
    <t>Α.Φ.Μ.</t>
  </si>
  <si>
    <r>
      <t>α/α</t>
    </r>
    <r>
      <rPr>
        <b/>
        <sz val="8"/>
        <rFont val="Calibri"/>
        <family val="2"/>
      </rPr>
      <t xml:space="preserve"> </t>
    </r>
    <r>
      <rPr>
        <b/>
        <sz val="11"/>
        <rFont val="Calibri"/>
        <family val="2"/>
      </rPr>
      <t>Δήλωση Ρύθμισης Αυθαιρέτου</t>
    </r>
  </si>
  <si>
    <t>Ημ. Έκδ.:</t>
  </si>
  <si>
    <t>Δ.Ο.Υ.</t>
  </si>
  <si>
    <r>
      <t xml:space="preserve">Ονοματεπώνυμο Ιδιοκτήτη </t>
    </r>
    <r>
      <rPr>
        <b/>
        <sz val="9"/>
        <rFont val="Calibri"/>
        <family val="2"/>
      </rPr>
      <t xml:space="preserve"> Χ</t>
    </r>
    <r>
      <rPr>
        <b/>
        <sz val="11"/>
        <rFont val="Calibri"/>
        <family val="2"/>
      </rPr>
      <t>ώρου</t>
    </r>
  </si>
  <si>
    <t>Περ/Δήμ:</t>
  </si>
  <si>
    <t>Ημ/μηνία Αποπεράτωσης Χώρου:</t>
  </si>
  <si>
    <t>Ύψος Κατατεθέντος Παραβόλου :</t>
  </si>
  <si>
    <t>Τιμή Ζώνης Ακινήτου :</t>
  </si>
  <si>
    <t>Υπολογισμός 15% Αντικ/κής Αξίας :</t>
  </si>
  <si>
    <t>Δικαιούται Κατ' Αποκοπή Ποσόν  :</t>
  </si>
  <si>
    <t>Οδός/Αρ.:</t>
  </si>
  <si>
    <t>Διεύθυνση Ακινήτου &amp;
Στοιχεία Οικ/κής Αδείας</t>
  </si>
  <si>
    <t>Πρόστιμο :</t>
  </si>
  <si>
    <t>Συντελεστής Υπ.:</t>
  </si>
  <si>
    <t>Ημ/νία Καταθ.:</t>
  </si>
  <si>
    <r>
      <t>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 Συνολικής Επιτρεπόμενης Κάλυψης :</t>
    </r>
  </si>
  <si>
    <r>
      <t>M</t>
    </r>
    <r>
      <rPr>
        <b/>
        <vertAlign val="superscript"/>
        <sz val="10"/>
        <rFont val="Calibri"/>
        <family val="2"/>
      </rPr>
      <t xml:space="preserve">2 </t>
    </r>
    <r>
      <rPr>
        <b/>
        <sz val="10"/>
        <rFont val="Calibri"/>
        <family val="2"/>
      </rPr>
      <t>Συνολικής Επιτρεπόμενης Δόμησης :</t>
    </r>
  </si>
  <si>
    <t>Μ Μέγιστου Συνολικού Επιτρεπτού  Ύψους :</t>
  </si>
  <si>
    <r>
      <t>Χρήση: (Α)</t>
    </r>
    <r>
      <rPr>
        <b/>
        <sz val="10"/>
        <rFont val="Calibri"/>
        <family val="2"/>
      </rPr>
      <t xml:space="preserve"> 1η &amp; Μοναδ. Κατοικία ή Μεταπ. Α'γενούς τομέα. </t>
    </r>
    <r>
      <rPr>
        <b/>
        <sz val="11"/>
        <rFont val="Calibri"/>
        <family val="2"/>
      </rPr>
      <t xml:space="preserve">(Β) </t>
    </r>
    <r>
      <rPr>
        <b/>
        <sz val="10"/>
        <rFont val="Calibri"/>
        <family val="2"/>
      </rPr>
      <t>Άλλη Κατοικία.</t>
    </r>
    <r>
      <rPr>
        <b/>
        <sz val="11"/>
        <rFont val="Calibri"/>
        <family val="2"/>
      </rPr>
      <t xml:space="preserve"> (Γ) </t>
    </r>
    <r>
      <rPr>
        <b/>
        <sz val="10"/>
        <rFont val="Calibri"/>
        <family val="2"/>
      </rPr>
      <t>Τουρ./Βιομ.</t>
    </r>
    <r>
      <rPr>
        <b/>
        <sz val="11"/>
        <rFont val="Calibri"/>
        <family val="2"/>
      </rPr>
      <t xml:space="preserve"> (Δ) </t>
    </r>
    <r>
      <rPr>
        <b/>
        <sz val="10"/>
        <rFont val="Calibri"/>
        <family val="2"/>
      </rPr>
      <t>Υπηρεσίες.</t>
    </r>
  </si>
  <si>
    <t>4. Έχει γίνει αλλαγή χρήσης χώρου;</t>
  </si>
  <si>
    <r>
      <t>Μ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</t>
    </r>
    <r>
      <rPr>
        <b/>
        <sz val="10"/>
        <rFont val="Calibri"/>
        <family val="2"/>
      </rPr>
      <t>Πρόχειρων Κατασκευών :</t>
    </r>
  </si>
  <si>
    <t>5. Υπέρβαση Δόμησης</t>
  </si>
  <si>
    <t>7. Υπέρβαση Κάλυψης</t>
  </si>
  <si>
    <t>Εντός Σχεδ/Οικ:</t>
  </si>
  <si>
    <r>
      <t>Μ</t>
    </r>
    <r>
      <rPr>
        <b/>
        <sz val="6"/>
        <rFont val="Calibri"/>
        <family val="2"/>
      </rPr>
      <t xml:space="preserve"> </t>
    </r>
    <r>
      <rPr>
        <b/>
        <u val="single"/>
        <sz val="10"/>
        <rFont val="Calibri"/>
        <family val="2"/>
      </rPr>
      <t>Παραβίασης</t>
    </r>
    <r>
      <rPr>
        <b/>
        <sz val="6"/>
        <rFont val="Calibri"/>
        <family val="2"/>
      </rPr>
      <t xml:space="preserve"> </t>
    </r>
    <r>
      <rPr>
        <b/>
        <sz val="10"/>
        <rFont val="Calibri"/>
        <family val="2"/>
      </rPr>
      <t>Υποχρεωτικής</t>
    </r>
    <r>
      <rPr>
        <b/>
        <sz val="6"/>
        <rFont val="Calibri"/>
        <family val="2"/>
      </rPr>
      <t xml:space="preserve"> </t>
    </r>
    <r>
      <rPr>
        <b/>
        <sz val="10"/>
        <rFont val="Calibri"/>
        <family val="2"/>
      </rPr>
      <t>Απόστασης</t>
    </r>
    <r>
      <rPr>
        <b/>
        <sz val="6"/>
        <rFont val="Calibri"/>
        <family val="2"/>
      </rPr>
      <t xml:space="preserve"> </t>
    </r>
    <r>
      <rPr>
        <b/>
        <sz val="10"/>
        <rFont val="Calibri"/>
        <family val="2"/>
      </rPr>
      <t>Δ:</t>
    </r>
  </si>
  <si>
    <r>
      <t>Εκατοστά</t>
    </r>
    <r>
      <rPr>
        <b/>
        <sz val="8"/>
        <rFont val="Calibri"/>
        <family val="2"/>
      </rPr>
      <t xml:space="preserve"> </t>
    </r>
    <r>
      <rPr>
        <b/>
        <u val="single"/>
        <sz val="10"/>
        <rFont val="Calibri"/>
        <family val="2"/>
      </rPr>
      <t>Υπέρβασης</t>
    </r>
    <r>
      <rPr>
        <b/>
        <sz val="10"/>
        <rFont val="Calibri"/>
        <family val="2"/>
      </rPr>
      <t xml:space="preserve"> Ύψους Οικοδομής(εκ):</t>
    </r>
  </si>
  <si>
    <r>
      <t>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 Συνολικής </t>
    </r>
    <r>
      <rPr>
        <b/>
        <u val="single"/>
        <sz val="10"/>
        <rFont val="Calibri"/>
        <family val="2"/>
      </rPr>
      <t>Υπέρβασης</t>
    </r>
    <r>
      <rPr>
        <b/>
        <sz val="10"/>
        <rFont val="Calibri"/>
        <family val="2"/>
      </rPr>
      <t xml:space="preserve"> της Κάλυψης :</t>
    </r>
  </si>
  <si>
    <r>
      <t>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 Βοηθητικών Χώρων προς </t>
    </r>
    <r>
      <rPr>
        <b/>
        <u val="single"/>
        <sz val="10"/>
        <rFont val="Calibri"/>
        <family val="2"/>
      </rPr>
      <t>Ρύθμιση</t>
    </r>
    <r>
      <rPr>
        <b/>
        <sz val="10"/>
        <rFont val="Calibri"/>
        <family val="2"/>
      </rPr>
      <t xml:space="preserve"> :</t>
    </r>
  </si>
  <si>
    <r>
      <t>Μ</t>
    </r>
    <r>
      <rPr>
        <b/>
        <sz val="6"/>
        <rFont val="Calibri"/>
        <family val="2"/>
      </rPr>
      <t xml:space="preserve"> </t>
    </r>
    <r>
      <rPr>
        <b/>
        <sz val="10"/>
        <rFont val="Calibri"/>
        <family val="2"/>
      </rPr>
      <t>Υποχρεωτικής Πρασιάς:</t>
    </r>
  </si>
  <si>
    <r>
      <t>Μ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Κολυμβητικής Δεξαμενής :</t>
    </r>
  </si>
  <si>
    <t>ΑμΕΑ ή Πρ/κός Κρουνός  (Ναι/Όχι):</t>
  </si>
  <si>
    <r>
      <t>Κοιν. Κριτήριο ΑμΕΑ</t>
    </r>
    <r>
      <rPr>
        <b/>
        <sz val="11"/>
        <rFont val="Arial"/>
        <family val="0"/>
      </rPr>
      <t>≥</t>
    </r>
    <r>
      <rPr>
        <b/>
        <sz val="11"/>
        <rFont val="Calibri"/>
        <family val="2"/>
      </rPr>
      <t>67% (Ναι/Όχι):</t>
    </r>
  </si>
  <si>
    <t>Ατομικό &amp; Οικογενειακό Εισόδημα :</t>
  </si>
  <si>
    <r>
      <t>Μ</t>
    </r>
    <r>
      <rPr>
        <b/>
        <sz val="6"/>
        <rFont val="Calibri"/>
        <family val="2"/>
      </rPr>
      <t xml:space="preserve"> </t>
    </r>
    <r>
      <rPr>
        <b/>
        <sz val="10"/>
        <rFont val="Calibri"/>
        <family val="2"/>
      </rPr>
      <t>Υποχρεωτικής Απόστασης</t>
    </r>
    <r>
      <rPr>
        <b/>
        <sz val="6"/>
        <rFont val="Calibri"/>
        <family val="2"/>
      </rPr>
      <t xml:space="preserve"> </t>
    </r>
    <r>
      <rPr>
        <b/>
        <sz val="10"/>
        <rFont val="Calibri"/>
        <family val="2"/>
      </rPr>
      <t>Δ:</t>
    </r>
  </si>
  <si>
    <t>8. Υπέρβαση Πλαγίων Αποστάσεων</t>
  </si>
  <si>
    <t>9. Παραβίαση Ο.Γ. σε Προκήπιο</t>
  </si>
  <si>
    <r>
      <t>3.</t>
    </r>
    <r>
      <rPr>
        <b/>
        <sz val="1"/>
        <rFont val="Calibri"/>
        <family val="2"/>
      </rPr>
      <t xml:space="preserve"> </t>
    </r>
    <r>
      <rPr>
        <b/>
        <sz val="11"/>
        <rFont val="Calibri"/>
        <family val="2"/>
      </rPr>
      <t>Είδος</t>
    </r>
    <r>
      <rPr>
        <b/>
        <sz val="4"/>
        <rFont val="Calibri"/>
        <family val="2"/>
      </rPr>
      <t xml:space="preserve"> </t>
    </r>
    <r>
      <rPr>
        <b/>
        <sz val="11"/>
        <rFont val="Calibri"/>
        <family val="2"/>
      </rPr>
      <t>Χρήσης</t>
    </r>
    <r>
      <rPr>
        <b/>
        <sz val="4"/>
        <rFont val="Calibri"/>
        <family val="2"/>
      </rPr>
      <t xml:space="preserve"> </t>
    </r>
    <r>
      <rPr>
        <b/>
        <sz val="11"/>
        <rFont val="Calibri"/>
        <family val="2"/>
      </rPr>
      <t>Ρυθμιζόμενου</t>
    </r>
    <r>
      <rPr>
        <b/>
        <sz val="6"/>
        <rFont val="Calibri"/>
        <family val="2"/>
      </rPr>
      <t xml:space="preserve"> </t>
    </r>
    <r>
      <rPr>
        <b/>
        <sz val="11"/>
        <rFont val="Calibri"/>
        <family val="2"/>
      </rPr>
      <t>Χώρου</t>
    </r>
  </si>
  <si>
    <t>1. Ύπαρξη Οικοδομικής Αδείας</t>
  </si>
  <si>
    <t>2. Εντός Σχεδίου ή Οικισμού</t>
  </si>
  <si>
    <t>6. Υπέρβαση Καθ'  Ύψος</t>
  </si>
  <si>
    <t>10. Κολυμβητική Δεξαμενή</t>
  </si>
  <si>
    <t>11. Ύπαρξη Κοινωνικού Κριτηρίου</t>
  </si>
  <si>
    <t>12.Ημ/μηνία Αποπεράτωσης Χώρου</t>
  </si>
  <si>
    <t>Επιπλ. Πρόστιμο</t>
  </si>
  <si>
    <r>
      <t>13. Αναλ/κός</t>
    </r>
    <r>
      <rPr>
        <b/>
        <sz val="8"/>
        <rFont val="Calibri"/>
        <family val="2"/>
      </rPr>
      <t xml:space="preserve"> </t>
    </r>
    <r>
      <rPr>
        <b/>
        <sz val="11"/>
        <rFont val="Calibri"/>
        <family val="2"/>
      </rPr>
      <t>Λογ/σμός</t>
    </r>
    <r>
      <rPr>
        <b/>
        <sz val="8"/>
        <rFont val="Calibri"/>
        <family val="2"/>
      </rPr>
      <t xml:space="preserve"> </t>
    </r>
    <r>
      <rPr>
        <b/>
        <sz val="11"/>
        <rFont val="Calibri"/>
        <family val="2"/>
      </rPr>
      <t>Λοιπών</t>
    </r>
    <r>
      <rPr>
        <b/>
        <sz val="8"/>
        <rFont val="Calibri"/>
        <family val="2"/>
      </rPr>
      <t xml:space="preserve"> </t>
    </r>
    <r>
      <rPr>
        <b/>
        <sz val="11"/>
        <rFont val="Calibri"/>
        <family val="2"/>
      </rPr>
      <t>Παρ.</t>
    </r>
  </si>
  <si>
    <t>Πληρωτέο Ποσό (-) Το Παράβολο.</t>
  </si>
  <si>
    <t>Διακανονισμός Δόσεων/Εξόφλησης</t>
  </si>
  <si>
    <r>
      <t>Εκπτωτικό</t>
    </r>
    <r>
      <rPr>
        <b/>
        <sz val="8"/>
        <rFont val="Calibri"/>
        <family val="2"/>
      </rPr>
      <t xml:space="preserve"> </t>
    </r>
    <r>
      <rPr>
        <b/>
        <sz val="11"/>
        <rFont val="Calibri"/>
        <family val="2"/>
      </rPr>
      <t>Ποσό</t>
    </r>
    <r>
      <rPr>
        <b/>
        <sz val="8"/>
        <rFont val="Calibri"/>
        <family val="2"/>
      </rPr>
      <t xml:space="preserve"> </t>
    </r>
    <r>
      <rPr>
        <b/>
        <sz val="11"/>
        <rFont val="Calibri"/>
        <family val="2"/>
      </rPr>
      <t>Εφάπαξ Καταβολής</t>
    </r>
  </si>
  <si>
    <r>
      <t>M</t>
    </r>
    <r>
      <rPr>
        <b/>
        <vertAlign val="superscript"/>
        <sz val="8"/>
        <rFont val="Calibri"/>
        <family val="2"/>
      </rPr>
      <t>2</t>
    </r>
    <r>
      <rPr>
        <b/>
        <sz val="8"/>
        <rFont val="Calibri"/>
        <family val="2"/>
      </rPr>
      <t xml:space="preserve"> Δομημένων Χώρων που άλλαξαν χρήση χωρίς να
αποτελούν Επιπλέον Δομημένο χώρο, προς </t>
    </r>
    <r>
      <rPr>
        <b/>
        <u val="single"/>
        <sz val="8"/>
        <rFont val="Calibri"/>
        <family val="2"/>
      </rPr>
      <t>Ρύθμιση</t>
    </r>
    <r>
      <rPr>
        <b/>
        <sz val="8"/>
        <rFont val="Calibri"/>
        <family val="2"/>
      </rPr>
      <t>:</t>
    </r>
  </si>
  <si>
    <t>Εφαρμογή Κριτηρίων Φύλλου Καταγραφής Αυθαιρέτου
Υπολογισμός Πολλαπλασιαστικών Συντελεστών</t>
  </si>
  <si>
    <r>
      <t>Μ</t>
    </r>
    <r>
      <rPr>
        <b/>
        <sz val="6"/>
        <rFont val="Calibri"/>
        <family val="2"/>
      </rPr>
      <t xml:space="preserve"> </t>
    </r>
    <r>
      <rPr>
        <b/>
        <u val="single"/>
        <sz val="10"/>
        <rFont val="Calibri"/>
        <family val="2"/>
      </rPr>
      <t>Παραβίασης</t>
    </r>
    <r>
      <rPr>
        <b/>
        <sz val="6"/>
        <rFont val="Calibri"/>
        <family val="2"/>
      </rPr>
      <t xml:space="preserve"> </t>
    </r>
    <r>
      <rPr>
        <b/>
        <sz val="10"/>
        <rFont val="Calibri"/>
        <family val="2"/>
      </rPr>
      <t>Υποχρεωτικής Πρασιάς:</t>
    </r>
  </si>
  <si>
    <r>
      <t>M</t>
    </r>
    <r>
      <rPr>
        <b/>
        <vertAlign val="superscript"/>
        <sz val="8"/>
        <rFont val="Calibri"/>
        <family val="2"/>
      </rPr>
      <t>2</t>
    </r>
    <r>
      <rPr>
        <b/>
        <sz val="8"/>
        <rFont val="Calibri"/>
        <family val="2"/>
      </rPr>
      <t xml:space="preserve"> Επιπλέον της Δόμησης, Αυθαίρετων Χώρων 
Κυρίας Χρήσης προς </t>
    </r>
    <r>
      <rPr>
        <b/>
        <u val="single"/>
        <sz val="8"/>
        <rFont val="Calibri"/>
        <family val="2"/>
      </rPr>
      <t>Ρύθμιση</t>
    </r>
    <r>
      <rPr>
        <b/>
        <sz val="8"/>
        <rFont val="Calibri"/>
        <family val="2"/>
      </rPr>
      <t xml:space="preserve"> :</t>
    </r>
  </si>
  <si>
    <t>ΙΔΙΟΚΤΗΤΗΣ</t>
  </si>
  <si>
    <t>Ποσό Παραβόλου α.</t>
  </si>
  <si>
    <t>Ποσό Παραβόλου β.</t>
  </si>
  <si>
    <t>Ημ/μηνία Κατάθεσης</t>
  </si>
  <si>
    <t>Σ Υ Ν Ο Λ Ο</t>
  </si>
  <si>
    <t>ΔΙΕΥΘΥΝΣΗ
ΑΚΙΝΗΤΟΥ</t>
  </si>
  <si>
    <t>Οδός:</t>
  </si>
  <si>
    <t>Αριθμός:</t>
  </si>
  <si>
    <t>Περιοχή:
Δήμος:</t>
  </si>
  <si>
    <t>Ημ.Έκδ.:</t>
  </si>
  <si>
    <t>Περιγραφή Χώρου</t>
  </si>
  <si>
    <t>ΙΙ. ΤΙΜΗ ΖΩΝΗΣ</t>
  </si>
  <si>
    <t>ΙΙΙ. ΠΟΣΟΣΤΟ
Ανά Κατηγορία (Αρ.6)</t>
  </si>
  <si>
    <t>Ποσοστό</t>
  </si>
  <si>
    <t>Προσαύξηση</t>
  </si>
  <si>
    <t>Καταβολή εφάπαξ με Έκπτωση 10%</t>
  </si>
  <si>
    <t>ή έξι (6) Ισόποσες Δόσεις</t>
  </si>
  <si>
    <t>Η Εισφορά καταβάλλεται Εφάπαξ με έκπτωση 10% ή σε έξι (6) Ισόποσες Δόσεις εκ των οποίων η πρώτη (1η)
οπωσδήποτε πριν την 28-04-2011.</t>
  </si>
  <si>
    <t>Ο Αρμόδιος Υπάλληλος</t>
  </si>
  <si>
    <t>Της Δνσης Πολεοδομίας &amp; Π.Ε.-Ν.Α. Χανίων</t>
  </si>
  <si>
    <t>Ονοματεπώνυμο - Υπογραφή</t>
  </si>
  <si>
    <r>
      <t>ΥΠΟΛΟΓΙΣΜΟΣ ΕΙΔΙΚΟΥ ΠΡΟΣΤΙΜΟΥ
Άρθρου 6,  Νόμος 3843/2010 - ΦΕΚ 62</t>
    </r>
    <r>
      <rPr>
        <vertAlign val="superscript"/>
        <sz val="22"/>
        <rFont val="Arial"/>
        <family val="2"/>
      </rPr>
      <t xml:space="preserve">Α </t>
    </r>
    <r>
      <rPr>
        <sz val="22"/>
        <rFont val="Arial"/>
        <family val="2"/>
      </rPr>
      <t>/ 28.04.2010</t>
    </r>
  </si>
  <si>
    <r>
      <t xml:space="preserve">Α.Φ.Μ.
</t>
    </r>
    <r>
      <rPr>
        <b/>
        <sz val="9"/>
        <rFont val="Arial"/>
        <family val="2"/>
      </rPr>
      <t>Ιδιοκτήτη</t>
    </r>
  </si>
  <si>
    <r>
      <t xml:space="preserve">Αύξων Αριθμός </t>
    </r>
    <r>
      <rPr>
        <b/>
        <sz val="8"/>
        <rFont val="Arial"/>
        <family val="2"/>
      </rPr>
      <t xml:space="preserve"> 
</t>
    </r>
    <r>
      <rPr>
        <b/>
        <sz val="11"/>
        <rFont val="Arial"/>
        <family val="2"/>
      </rPr>
      <t>Δήλωσης</t>
    </r>
  </si>
  <si>
    <r>
      <t>Ι. ΕΜΒΑΔΟΝ - Μ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
Δαπέδου Χώρου </t>
    </r>
  </si>
  <si>
    <r>
      <t>μ</t>
    </r>
    <r>
      <rPr>
        <b/>
        <vertAlign val="superscript"/>
        <sz val="20"/>
        <rFont val="Arial"/>
        <family val="2"/>
      </rPr>
      <t>2</t>
    </r>
  </si>
  <si>
    <r>
      <t>ανά</t>
    </r>
    <r>
      <rPr>
        <b/>
        <sz val="20"/>
        <rFont val="Arial"/>
        <family val="2"/>
      </rPr>
      <t xml:space="preserve"> μ</t>
    </r>
    <r>
      <rPr>
        <b/>
        <vertAlign val="superscript"/>
        <sz val="20"/>
        <rFont val="Arial"/>
        <family val="2"/>
      </rPr>
      <t>2</t>
    </r>
  </si>
  <si>
    <r>
      <t xml:space="preserve">ΕΙΣΠΡΑΚΤΕΟ ΠΟΣΟ
</t>
    </r>
    <r>
      <rPr>
        <sz val="14"/>
        <rFont val="Arial"/>
        <family val="2"/>
      </rPr>
      <t>(αφαιρουμένου του παραβόλου)</t>
    </r>
  </si>
  <si>
    <r>
      <t xml:space="preserve">Τα Παραστατικά της Εξόφλησης της Εισφοράς, θα πρέπει να προσκομισθούν στην Διεύθυνση Πολεοδομίας της
Νομαρχιακής Αυτοδιοίκησης Χανίων και στο </t>
    </r>
    <r>
      <rPr>
        <b/>
        <sz val="11"/>
        <rFont val="Arial"/>
        <family val="2"/>
      </rPr>
      <t>Τμήμα Ελέγχου Κατασκευών</t>
    </r>
    <r>
      <rPr>
        <sz val="11"/>
        <rFont val="Arial"/>
        <family val="2"/>
      </rPr>
      <t>,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προκειμένου για την ολοκλήρωση
και Βεβαίωση της Περαίωσης της Διαδικασίας Τακτοποίησης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</si>
</sst>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8]dddd\,\ d\ mmmm\ yyyy"/>
    <numFmt numFmtId="166" formatCode="d/m/yy;@"/>
    <numFmt numFmtId="167" formatCode="dd/mm/yy;@"/>
    <numFmt numFmtId="168" formatCode="mmm\-yyyy"/>
    <numFmt numFmtId="169" formatCode="d/m/yyyy;@"/>
    <numFmt numFmtId="170" formatCode="#,##0\ &quot;€&quot;"/>
    <numFmt numFmtId="171" formatCode="d/m;@"/>
    <numFmt numFmtId="172" formatCode="[$-F800]dddd\,\ mmmm\ dd\,\ yyyy"/>
  </numFmts>
  <fonts count="63">
    <font>
      <sz val="10"/>
      <name val="Arial"/>
      <family val="0"/>
    </font>
    <font>
      <b/>
      <sz val="11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4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2"/>
      <color indexed="10"/>
      <name val="Calibri"/>
      <family val="2"/>
    </font>
    <font>
      <b/>
      <vertAlign val="superscript"/>
      <sz val="11"/>
      <name val="Calibri"/>
      <family val="2"/>
    </font>
    <font>
      <b/>
      <sz val="10"/>
      <color indexed="12"/>
      <name val="Calibri"/>
      <family val="2"/>
    </font>
    <font>
      <b/>
      <sz val="8"/>
      <color indexed="10"/>
      <name val="Calibri"/>
      <family val="2"/>
    </font>
    <font>
      <b/>
      <sz val="6"/>
      <name val="Calibri"/>
      <family val="2"/>
    </font>
    <font>
      <b/>
      <u val="single"/>
      <sz val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0"/>
    </font>
    <font>
      <b/>
      <sz val="11"/>
      <color indexed="57"/>
      <name val="Calibri"/>
      <family val="2"/>
    </font>
    <font>
      <b/>
      <sz val="1"/>
      <name val="Calibri"/>
      <family val="2"/>
    </font>
    <font>
      <b/>
      <sz val="4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57"/>
      <name val="Calibri"/>
      <family val="2"/>
    </font>
    <font>
      <b/>
      <sz val="11.5"/>
      <color indexed="10"/>
      <name val="Calibri"/>
      <family val="2"/>
    </font>
    <font>
      <b/>
      <sz val="16"/>
      <color indexed="12"/>
      <name val="Calibri"/>
      <family val="2"/>
    </font>
    <font>
      <b/>
      <sz val="9"/>
      <color indexed="10"/>
      <name val="Calibri"/>
      <family val="2"/>
    </font>
    <font>
      <b/>
      <sz val="9"/>
      <color indexed="12"/>
      <name val="Calibri"/>
      <family val="2"/>
    </font>
    <font>
      <b/>
      <vertAlign val="superscript"/>
      <sz val="8"/>
      <name val="Calibri"/>
      <family val="2"/>
    </font>
    <font>
      <b/>
      <u val="single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vertAlign val="superscript"/>
      <sz val="22"/>
      <name val="Arial"/>
      <family val="2"/>
    </font>
    <font>
      <sz val="2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vertAlign val="superscript"/>
      <sz val="11"/>
      <name val="Arial"/>
      <family val="2"/>
    </font>
    <font>
      <b/>
      <sz val="20"/>
      <name val="Arial"/>
      <family val="2"/>
    </font>
    <font>
      <b/>
      <vertAlign val="superscript"/>
      <sz val="20"/>
      <name val="Arial"/>
      <family val="2"/>
    </font>
    <font>
      <b/>
      <sz val="20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7" borderId="1" applyNumberFormat="0" applyAlignment="0" applyProtection="0"/>
    <xf numFmtId="0" fontId="18" fillId="16" borderId="2" applyNumberFormat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1" applyNumberFormat="0" applyAlignment="0" applyProtection="0"/>
  </cellStyleXfs>
  <cellXfs count="227">
    <xf numFmtId="0" fontId="0" fillId="0" borderId="0" xfId="0" applyAlignment="1">
      <alignment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3" fillId="0" borderId="0" xfId="0" applyNumberFormat="1" applyFont="1" applyFill="1" applyBorder="1" applyAlignment="1" applyProtection="1">
      <alignment horizontal="left"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/>
      <protection/>
    </xf>
    <xf numFmtId="49" fontId="11" fillId="21" borderId="11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12" fillId="24" borderId="15" xfId="0" applyNumberFormat="1" applyFont="1" applyFill="1" applyBorder="1" applyAlignment="1" applyProtection="1">
      <alignment horizontal="center" vertical="center" wrapText="1"/>
      <protection/>
    </xf>
    <xf numFmtId="169" fontId="14" fillId="21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21" borderId="10" xfId="0" applyNumberFormat="1" applyFont="1" applyFill="1" applyBorder="1" applyAlignment="1" applyProtection="1">
      <alignment horizontal="right" vertical="center"/>
      <protection locked="0"/>
    </xf>
    <xf numFmtId="164" fontId="7" fillId="24" borderId="11" xfId="0" applyNumberFormat="1" applyFont="1" applyFill="1" applyBorder="1" applyAlignment="1" applyProtection="1">
      <alignment horizontal="center" vertical="center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/>
      <protection/>
    </xf>
    <xf numFmtId="2" fontId="1" fillId="0" borderId="18" xfId="0" applyNumberFormat="1" applyFont="1" applyFill="1" applyBorder="1" applyAlignment="1" applyProtection="1">
      <alignment horizontal="right" vertical="center"/>
      <protection/>
    </xf>
    <xf numFmtId="164" fontId="20" fillId="21" borderId="11" xfId="0" applyNumberFormat="1" applyFont="1" applyFill="1" applyBorder="1" applyAlignment="1" applyProtection="1">
      <alignment horizontal="center" vertical="center"/>
      <protection locked="0"/>
    </xf>
    <xf numFmtId="164" fontId="20" fillId="21" borderId="19" xfId="0" applyNumberFormat="1" applyFont="1" applyFill="1" applyBorder="1" applyAlignment="1" applyProtection="1">
      <alignment horizontal="center" vertical="center"/>
      <protection locked="0"/>
    </xf>
    <xf numFmtId="164" fontId="12" fillId="24" borderId="15" xfId="0" applyNumberFormat="1" applyFont="1" applyFill="1" applyBorder="1" applyAlignment="1" applyProtection="1">
      <alignment horizontal="center" vertical="center" wrapText="1"/>
      <protection/>
    </xf>
    <xf numFmtId="164" fontId="7" fillId="24" borderId="20" xfId="0" applyNumberFormat="1" applyFont="1" applyFill="1" applyBorder="1" applyAlignment="1" applyProtection="1">
      <alignment horizontal="center" vertical="center"/>
      <protection/>
    </xf>
    <xf numFmtId="164" fontId="23" fillId="24" borderId="21" xfId="0" applyNumberFormat="1" applyFont="1" applyFill="1" applyBorder="1" applyAlignment="1" applyProtection="1">
      <alignment horizontal="center" vertical="center"/>
      <protection/>
    </xf>
    <xf numFmtId="49" fontId="9" fillId="21" borderId="22" xfId="0" applyNumberFormat="1" applyFont="1" applyFill="1" applyBorder="1" applyAlignment="1" applyProtection="1">
      <alignment horizontal="center" vertical="center"/>
      <protection locked="0"/>
    </xf>
    <xf numFmtId="4" fontId="9" fillId="21" borderId="22" xfId="0" applyNumberFormat="1" applyFont="1" applyFill="1" applyBorder="1" applyAlignment="1" applyProtection="1">
      <alignment horizontal="center" vertical="center"/>
      <protection locked="0"/>
    </xf>
    <xf numFmtId="4" fontId="9" fillId="21" borderId="23" xfId="0" applyNumberFormat="1" applyFont="1" applyFill="1" applyBorder="1" applyAlignment="1" applyProtection="1">
      <alignment horizontal="center" vertical="center"/>
      <protection locked="0"/>
    </xf>
    <xf numFmtId="4" fontId="9" fillId="21" borderId="24" xfId="0" applyNumberFormat="1" applyFont="1" applyFill="1" applyBorder="1" applyAlignment="1" applyProtection="1">
      <alignment horizontal="center" vertical="center"/>
      <protection locked="0"/>
    </xf>
    <xf numFmtId="164" fontId="7" fillId="24" borderId="20" xfId="0" applyNumberFormat="1" applyFont="1" applyFill="1" applyBorder="1" applyAlignment="1" applyProtection="1">
      <alignment horizontal="center" vertical="center" wrapText="1"/>
      <protection/>
    </xf>
    <xf numFmtId="164" fontId="15" fillId="24" borderId="25" xfId="0" applyNumberFormat="1" applyFont="1" applyFill="1" applyBorder="1" applyAlignment="1" applyProtection="1">
      <alignment horizontal="center" vertical="center" wrapText="1"/>
      <protection/>
    </xf>
    <xf numFmtId="10" fontId="12" fillId="24" borderId="15" xfId="0" applyNumberFormat="1" applyFont="1" applyFill="1" applyBorder="1" applyAlignment="1" applyProtection="1">
      <alignment horizontal="center" vertical="center" wrapText="1"/>
      <protection/>
    </xf>
    <xf numFmtId="2" fontId="1" fillId="0" borderId="26" xfId="0" applyNumberFormat="1" applyFont="1" applyFill="1" applyBorder="1" applyAlignment="1" applyProtection="1">
      <alignment horizontal="right" vertical="center"/>
      <protection/>
    </xf>
    <xf numFmtId="169" fontId="10" fillId="21" borderId="27" xfId="0" applyNumberFormat="1" applyFont="1" applyFill="1" applyBorder="1" applyAlignment="1" applyProtection="1">
      <alignment horizontal="center" vertical="center"/>
      <protection locked="0"/>
    </xf>
    <xf numFmtId="164" fontId="15" fillId="24" borderId="28" xfId="0" applyNumberFormat="1" applyFont="1" applyFill="1" applyBorder="1" applyAlignment="1" applyProtection="1">
      <alignment horizontal="center" vertical="center" wrapText="1"/>
      <protection/>
    </xf>
    <xf numFmtId="164" fontId="25" fillId="21" borderId="20" xfId="0" applyNumberFormat="1" applyFont="1" applyFill="1" applyBorder="1" applyAlignment="1" applyProtection="1">
      <alignment horizontal="center" vertical="center"/>
      <protection locked="0"/>
    </xf>
    <xf numFmtId="2" fontId="7" fillId="24" borderId="21" xfId="0" applyNumberFormat="1" applyFont="1" applyFill="1" applyBorder="1" applyAlignment="1" applyProtection="1">
      <alignment horizontal="center" vertical="center"/>
      <protection/>
    </xf>
    <xf numFmtId="164" fontId="26" fillId="24" borderId="28" xfId="0" applyNumberFormat="1" applyFont="1" applyFill="1" applyBorder="1" applyAlignment="1" applyProtection="1">
      <alignment horizontal="center" vertical="center"/>
      <protection/>
    </xf>
    <xf numFmtId="4" fontId="7" fillId="21" borderId="11" xfId="0" applyNumberFormat="1" applyFont="1" applyFill="1" applyBorder="1" applyAlignment="1" applyProtection="1">
      <alignment horizontal="center" vertical="center"/>
      <protection locked="0"/>
    </xf>
    <xf numFmtId="164" fontId="24" fillId="24" borderId="14" xfId="0" applyNumberFormat="1" applyFont="1" applyFill="1" applyBorder="1" applyAlignment="1" applyProtection="1">
      <alignment horizontal="right" vertical="center" wrapText="1"/>
      <protection/>
    </xf>
    <xf numFmtId="3" fontId="24" fillId="24" borderId="29" xfId="0" applyNumberFormat="1" applyFont="1" applyFill="1" applyBorder="1" applyAlignment="1" applyProtection="1">
      <alignment horizontal="left" vertical="center" wrapText="1"/>
      <protection/>
    </xf>
    <xf numFmtId="164" fontId="28" fillId="24" borderId="15" xfId="0" applyNumberFormat="1" applyFont="1" applyFill="1" applyBorder="1" applyAlignment="1" applyProtection="1">
      <alignment horizontal="right" vertical="center"/>
      <protection/>
    </xf>
    <xf numFmtId="164" fontId="29" fillId="24" borderId="15" xfId="0" applyNumberFormat="1" applyFont="1" applyFill="1" applyBorder="1" applyAlignment="1" applyProtection="1">
      <alignment horizontal="right" vertical="center"/>
      <protection/>
    </xf>
    <xf numFmtId="3" fontId="4" fillId="0" borderId="29" xfId="0" applyNumberFormat="1" applyFont="1" applyFill="1" applyBorder="1" applyAlignment="1" applyProtection="1">
      <alignment horizontal="left" vertical="center" wrapText="1"/>
      <protection/>
    </xf>
    <xf numFmtId="49" fontId="14" fillId="21" borderId="22" xfId="0" applyNumberFormat="1" applyFont="1" applyFill="1" applyBorder="1" applyAlignment="1" applyProtection="1">
      <alignment horizontal="right" vertical="center"/>
      <protection locked="0"/>
    </xf>
    <xf numFmtId="0" fontId="25" fillId="21" borderId="22" xfId="0" applyNumberFormat="1" applyFont="1" applyFill="1" applyBorder="1" applyAlignment="1" applyProtection="1">
      <alignment horizontal="center" vertical="center"/>
      <protection locked="0"/>
    </xf>
    <xf numFmtId="169" fontId="10" fillId="21" borderId="24" xfId="0" applyNumberFormat="1" applyFont="1" applyFill="1" applyBorder="1" applyAlignment="1" applyProtection="1">
      <alignment horizontal="center" vertical="center"/>
      <protection locked="0"/>
    </xf>
    <xf numFmtId="164" fontId="27" fillId="24" borderId="29" xfId="0" applyNumberFormat="1" applyFont="1" applyFill="1" applyBorder="1" applyAlignment="1" applyProtection="1">
      <alignment horizontal="right" vertical="center"/>
      <protection/>
    </xf>
    <xf numFmtId="164" fontId="27" fillId="24" borderId="21" xfId="0" applyNumberFormat="1" applyFont="1" applyFill="1" applyBorder="1" applyAlignment="1" applyProtection="1">
      <alignment horizontal="right" vertical="center"/>
      <protection/>
    </xf>
    <xf numFmtId="2" fontId="1" fillId="0" borderId="30" xfId="0" applyNumberFormat="1" applyFont="1" applyFill="1" applyBorder="1" applyAlignment="1" applyProtection="1">
      <alignment horizontal="left" vertical="center" wrapText="1"/>
      <protection/>
    </xf>
    <xf numFmtId="2" fontId="1" fillId="0" borderId="16" xfId="0" applyNumberFormat="1" applyFont="1" applyFill="1" applyBorder="1" applyAlignment="1" applyProtection="1">
      <alignment horizontal="left" vertical="center" wrapText="1"/>
      <protection/>
    </xf>
    <xf numFmtId="164" fontId="20" fillId="24" borderId="26" xfId="0" applyNumberFormat="1" applyFont="1" applyFill="1" applyBorder="1" applyAlignment="1" applyProtection="1">
      <alignment horizontal="center" vertical="center"/>
      <protection/>
    </xf>
    <xf numFmtId="164" fontId="20" fillId="24" borderId="21" xfId="0" applyNumberFormat="1" applyFont="1" applyFill="1" applyBorder="1" applyAlignment="1" applyProtection="1">
      <alignment horizontal="center" vertical="center"/>
      <protection/>
    </xf>
    <xf numFmtId="164" fontId="27" fillId="24" borderId="14" xfId="0" applyNumberFormat="1" applyFont="1" applyFill="1" applyBorder="1" applyAlignment="1" applyProtection="1">
      <alignment horizontal="right" vertical="center"/>
      <protection/>
    </xf>
    <xf numFmtId="164" fontId="4" fillId="24" borderId="14" xfId="0" applyNumberFormat="1" applyFont="1" applyFill="1" applyBorder="1" applyAlignment="1" applyProtection="1">
      <alignment horizontal="center" vertical="center" wrapText="1"/>
      <protection/>
    </xf>
    <xf numFmtId="164" fontId="4" fillId="24" borderId="21" xfId="0" applyNumberFormat="1" applyFont="1" applyFill="1" applyBorder="1" applyAlignment="1" applyProtection="1">
      <alignment horizontal="center" vertical="center" wrapText="1"/>
      <protection/>
    </xf>
    <xf numFmtId="164" fontId="27" fillId="24" borderId="14" xfId="0" applyNumberFormat="1" applyFont="1" applyFill="1" applyBorder="1" applyAlignment="1" applyProtection="1">
      <alignment horizontal="right" vertical="center" wrapText="1"/>
      <protection/>
    </xf>
    <xf numFmtId="164" fontId="27" fillId="24" borderId="21" xfId="0" applyNumberFormat="1" applyFont="1" applyFill="1" applyBorder="1" applyAlignment="1" applyProtection="1">
      <alignment horizontal="right" vertical="center" wrapText="1"/>
      <protection/>
    </xf>
    <xf numFmtId="2" fontId="1" fillId="0" borderId="31" xfId="0" applyNumberFormat="1" applyFont="1" applyFill="1" applyBorder="1" applyAlignment="1" applyProtection="1">
      <alignment horizontal="left" vertical="center" wrapText="1"/>
      <protection/>
    </xf>
    <xf numFmtId="2" fontId="1" fillId="0" borderId="17" xfId="0" applyNumberFormat="1" applyFont="1" applyFill="1" applyBorder="1" applyAlignment="1" applyProtection="1">
      <alignment horizontal="left" vertical="center" wrapText="1"/>
      <protection/>
    </xf>
    <xf numFmtId="4" fontId="15" fillId="24" borderId="26" xfId="0" applyNumberFormat="1" applyFont="1" applyFill="1" applyBorder="1" applyAlignment="1" applyProtection="1">
      <alignment horizontal="center" vertical="center" wrapText="1"/>
      <protection/>
    </xf>
    <xf numFmtId="4" fontId="15" fillId="24" borderId="21" xfId="0" applyNumberFormat="1" applyFont="1" applyFill="1" applyBorder="1" applyAlignment="1" applyProtection="1">
      <alignment horizontal="center" vertical="center"/>
      <protection/>
    </xf>
    <xf numFmtId="164" fontId="25" fillId="24" borderId="26" xfId="0" applyNumberFormat="1" applyFont="1" applyFill="1" applyBorder="1" applyAlignment="1" applyProtection="1">
      <alignment horizontal="center" vertical="center"/>
      <protection/>
    </xf>
    <xf numFmtId="164" fontId="25" fillId="24" borderId="21" xfId="0" applyNumberFormat="1" applyFont="1" applyFill="1" applyBorder="1" applyAlignment="1" applyProtection="1">
      <alignment horizontal="center" vertical="center"/>
      <protection/>
    </xf>
    <xf numFmtId="3" fontId="4" fillId="24" borderId="14" xfId="0" applyNumberFormat="1" applyFont="1" applyFill="1" applyBorder="1" applyAlignment="1" applyProtection="1">
      <alignment horizontal="center" vertical="center" wrapText="1"/>
      <protection/>
    </xf>
    <xf numFmtId="3" fontId="4" fillId="24" borderId="21" xfId="0" applyNumberFormat="1" applyFont="1" applyFill="1" applyBorder="1" applyAlignment="1" applyProtection="1">
      <alignment horizontal="center" vertical="center" wrapText="1"/>
      <protection/>
    </xf>
    <xf numFmtId="164" fontId="15" fillId="24" borderId="26" xfId="0" applyNumberFormat="1" applyFont="1" applyFill="1" applyBorder="1" applyAlignment="1" applyProtection="1">
      <alignment horizontal="left" vertical="center" wrapText="1"/>
      <protection/>
    </xf>
    <xf numFmtId="164" fontId="15" fillId="24" borderId="21" xfId="0" applyNumberFormat="1" applyFont="1" applyFill="1" applyBorder="1" applyAlignment="1" applyProtection="1">
      <alignment horizontal="left" vertical="center" wrapText="1"/>
      <protection/>
    </xf>
    <xf numFmtId="164" fontId="15" fillId="24" borderId="26" xfId="0" applyNumberFormat="1" applyFont="1" applyFill="1" applyBorder="1" applyAlignment="1" applyProtection="1">
      <alignment horizontal="center" vertical="center" wrapText="1"/>
      <protection/>
    </xf>
    <xf numFmtId="164" fontId="15" fillId="24" borderId="21" xfId="0" applyNumberFormat="1" applyFont="1" applyFill="1" applyBorder="1" applyAlignment="1" applyProtection="1">
      <alignment horizontal="center" vertical="center" wrapText="1"/>
      <protection/>
    </xf>
    <xf numFmtId="2" fontId="1" fillId="0" borderId="32" xfId="0" applyNumberFormat="1" applyFont="1" applyFill="1" applyBorder="1" applyAlignment="1" applyProtection="1">
      <alignment horizontal="left" vertical="center" wrapText="1"/>
      <protection/>
    </xf>
    <xf numFmtId="2" fontId="1" fillId="0" borderId="18" xfId="0" applyNumberFormat="1" applyFont="1" applyFill="1" applyBorder="1" applyAlignment="1" applyProtection="1">
      <alignment horizontal="left" vertical="center" wrapText="1"/>
      <protection/>
    </xf>
    <xf numFmtId="164" fontId="7" fillId="24" borderId="26" xfId="0" applyNumberFormat="1" applyFont="1" applyFill="1" applyBorder="1" applyAlignment="1" applyProtection="1">
      <alignment horizontal="center" vertical="center"/>
      <protection/>
    </xf>
    <xf numFmtId="164" fontId="7" fillId="24" borderId="2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left" vertical="center" wrapText="1"/>
      <protection/>
    </xf>
    <xf numFmtId="2" fontId="1" fillId="0" borderId="33" xfId="0" applyNumberFormat="1" applyFont="1" applyFill="1" applyBorder="1" applyAlignment="1" applyProtection="1">
      <alignment horizontal="left" vertical="center" wrapText="1"/>
      <protection/>
    </xf>
    <xf numFmtId="164" fontId="9" fillId="21" borderId="26" xfId="0" applyNumberFormat="1" applyFont="1" applyFill="1" applyBorder="1" applyAlignment="1" applyProtection="1">
      <alignment horizontal="center" vertical="center"/>
      <protection locked="0"/>
    </xf>
    <xf numFmtId="164" fontId="9" fillId="21" borderId="21" xfId="0" applyNumberFormat="1" applyFont="1" applyFill="1" applyBorder="1" applyAlignment="1" applyProtection="1">
      <alignment horizontal="center" vertical="center"/>
      <protection locked="0"/>
    </xf>
    <xf numFmtId="2" fontId="1" fillId="0" borderId="34" xfId="0" applyNumberFormat="1" applyFont="1" applyFill="1" applyBorder="1" applyAlignment="1" applyProtection="1">
      <alignment horizontal="left" vertical="center" wrapText="1"/>
      <protection/>
    </xf>
    <xf numFmtId="2" fontId="1" fillId="0" borderId="35" xfId="0" applyNumberFormat="1" applyFont="1" applyFill="1" applyBorder="1" applyAlignment="1" applyProtection="1">
      <alignment horizontal="left" vertical="center" wrapText="1"/>
      <protection/>
    </xf>
    <xf numFmtId="164" fontId="7" fillId="24" borderId="36" xfId="0" applyNumberFormat="1" applyFont="1" applyFill="1" applyBorder="1" applyAlignment="1" applyProtection="1">
      <alignment horizontal="center" vertical="center"/>
      <protection/>
    </xf>
    <xf numFmtId="164" fontId="7" fillId="24" borderId="37" xfId="0" applyNumberFormat="1" applyFont="1" applyFill="1" applyBorder="1" applyAlignment="1" applyProtection="1">
      <alignment horizontal="center" vertical="center"/>
      <protection/>
    </xf>
    <xf numFmtId="3" fontId="5" fillId="0" borderId="31" xfId="0" applyNumberFormat="1" applyFont="1" applyFill="1" applyBorder="1" applyAlignment="1" applyProtection="1">
      <alignment horizontal="left" vertical="center" wrapText="1"/>
      <protection/>
    </xf>
    <xf numFmtId="3" fontId="5" fillId="0" borderId="38" xfId="0" applyNumberFormat="1" applyFont="1" applyFill="1" applyBorder="1" applyAlignment="1" applyProtection="1">
      <alignment horizontal="left" vertical="center" wrapText="1"/>
      <protection/>
    </xf>
    <xf numFmtId="3" fontId="5" fillId="0" borderId="32" xfId="0" applyNumberFormat="1" applyFont="1" applyFill="1" applyBorder="1" applyAlignment="1" applyProtection="1">
      <alignment horizontal="left" vertical="center" wrapText="1"/>
      <protection/>
    </xf>
    <xf numFmtId="3" fontId="5" fillId="0" borderId="39" xfId="0" applyNumberFormat="1" applyFont="1" applyFill="1" applyBorder="1" applyAlignment="1" applyProtection="1">
      <alignment horizontal="left" vertical="center" wrapText="1"/>
      <protection/>
    </xf>
    <xf numFmtId="2" fontId="18" fillId="25" borderId="40" xfId="0" applyNumberFormat="1" applyFont="1" applyFill="1" applyBorder="1" applyAlignment="1" applyProtection="1">
      <alignment horizontal="center" vertical="center" wrapText="1"/>
      <protection/>
    </xf>
    <xf numFmtId="2" fontId="18" fillId="25" borderId="41" xfId="0" applyNumberFormat="1" applyFont="1" applyFill="1" applyBorder="1" applyAlignment="1" applyProtection="1">
      <alignment horizontal="center" vertical="center" wrapText="1"/>
      <protection/>
    </xf>
    <xf numFmtId="2" fontId="18" fillId="25" borderId="42" xfId="0" applyNumberFormat="1" applyFont="1" applyFill="1" applyBorder="1" applyAlignment="1" applyProtection="1">
      <alignment horizontal="center" vertical="center" wrapText="1"/>
      <protection/>
    </xf>
    <xf numFmtId="2" fontId="18" fillId="25" borderId="30" xfId="0" applyNumberFormat="1" applyFont="1" applyFill="1" applyBorder="1" applyAlignment="1" applyProtection="1">
      <alignment horizontal="center" vertical="center" wrapText="1"/>
      <protection/>
    </xf>
    <xf numFmtId="2" fontId="18" fillId="25" borderId="43" xfId="0" applyNumberFormat="1" applyFont="1" applyFill="1" applyBorder="1" applyAlignment="1" applyProtection="1">
      <alignment horizontal="center" vertical="center" wrapText="1"/>
      <protection/>
    </xf>
    <xf numFmtId="2" fontId="18" fillId="25" borderId="44" xfId="0" applyNumberFormat="1" applyFont="1" applyFill="1" applyBorder="1" applyAlignment="1" applyProtection="1">
      <alignment horizontal="center" vertical="center" wrapText="1"/>
      <protection/>
    </xf>
    <xf numFmtId="49" fontId="9" fillId="21" borderId="12" xfId="0" applyNumberFormat="1" applyFont="1" applyFill="1" applyBorder="1" applyAlignment="1" applyProtection="1">
      <alignment horizontal="center" vertical="center"/>
      <protection locked="0"/>
    </xf>
    <xf numFmtId="49" fontId="9" fillId="21" borderId="45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5" fillId="0" borderId="47" xfId="0" applyNumberFormat="1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left" vertical="center" wrapText="1"/>
      <protection/>
    </xf>
    <xf numFmtId="164" fontId="7" fillId="24" borderId="12" xfId="0" applyNumberFormat="1" applyFont="1" applyFill="1" applyBorder="1" applyAlignment="1" applyProtection="1">
      <alignment horizontal="center" vertical="center"/>
      <protection/>
    </xf>
    <xf numFmtId="164" fontId="7" fillId="24" borderId="45" xfId="0" applyNumberFormat="1" applyFont="1" applyFill="1" applyBorder="1" applyAlignment="1" applyProtection="1">
      <alignment horizontal="center" vertical="center"/>
      <protection/>
    </xf>
    <xf numFmtId="3" fontId="5" fillId="0" borderId="48" xfId="0" applyNumberFormat="1" applyFont="1" applyFill="1" applyBorder="1" applyAlignment="1" applyProtection="1">
      <alignment horizontal="left" vertical="center" wrapText="1"/>
      <protection/>
    </xf>
    <xf numFmtId="4" fontId="9" fillId="21" borderId="12" xfId="0" applyNumberFormat="1" applyFont="1" applyFill="1" applyBorder="1" applyAlignment="1" applyProtection="1">
      <alignment horizontal="center" vertical="center"/>
      <protection locked="0"/>
    </xf>
    <xf numFmtId="4" fontId="9" fillId="21" borderId="45" xfId="0" applyNumberFormat="1" applyFont="1" applyFill="1" applyBorder="1" applyAlignment="1" applyProtection="1">
      <alignment horizontal="center" vertical="center"/>
      <protection locked="0"/>
    </xf>
    <xf numFmtId="49" fontId="9" fillId="21" borderId="47" xfId="0" applyNumberFormat="1" applyFont="1" applyFill="1" applyBorder="1" applyAlignment="1" applyProtection="1">
      <alignment horizontal="center" vertical="center"/>
      <protection locked="0"/>
    </xf>
    <xf numFmtId="49" fontId="9" fillId="21" borderId="28" xfId="0" applyNumberFormat="1" applyFont="1" applyFill="1" applyBorder="1" applyAlignment="1" applyProtection="1">
      <alignment horizontal="center" vertical="center"/>
      <protection locked="0"/>
    </xf>
    <xf numFmtId="2" fontId="1" fillId="0" borderId="29" xfId="0" applyNumberFormat="1" applyFont="1" applyFill="1" applyBorder="1" applyAlignment="1" applyProtection="1">
      <alignment horizontal="left" vertical="center" wrapText="1"/>
      <protection/>
    </xf>
    <xf numFmtId="2" fontId="1" fillId="0" borderId="40" xfId="0" applyNumberFormat="1" applyFont="1" applyFill="1" applyBorder="1" applyAlignment="1" applyProtection="1">
      <alignment horizontal="left" vertical="center" wrapText="1"/>
      <protection/>
    </xf>
    <xf numFmtId="2" fontId="1" fillId="0" borderId="49" xfId="0" applyNumberFormat="1" applyFont="1" applyFill="1" applyBorder="1" applyAlignment="1" applyProtection="1">
      <alignment horizontal="left" vertical="center" wrapText="1"/>
      <protection/>
    </xf>
    <xf numFmtId="169" fontId="9" fillId="21" borderId="50" xfId="0" applyNumberFormat="1" applyFont="1" applyFill="1" applyBorder="1" applyAlignment="1" applyProtection="1">
      <alignment horizontal="center" vertical="center" wrapText="1"/>
      <protection locked="0"/>
    </xf>
    <xf numFmtId="169" fontId="9" fillId="21" borderId="42" xfId="0" applyNumberFormat="1" applyFont="1" applyFill="1" applyBorder="1" applyAlignment="1" applyProtection="1">
      <alignment horizontal="center" vertical="center"/>
      <protection locked="0"/>
    </xf>
    <xf numFmtId="3" fontId="4" fillId="0" borderId="31" xfId="0" applyNumberFormat="1" applyFont="1" applyFill="1" applyBorder="1" applyAlignment="1" applyProtection="1">
      <alignment horizontal="left" vertical="center" wrapText="1"/>
      <protection/>
    </xf>
    <xf numFmtId="3" fontId="4" fillId="0" borderId="38" xfId="0" applyNumberFormat="1" applyFont="1" applyFill="1" applyBorder="1" applyAlignment="1" applyProtection="1">
      <alignment horizontal="left" vertical="center" wrapText="1"/>
      <protection/>
    </xf>
    <xf numFmtId="2" fontId="1" fillId="0" borderId="51" xfId="0" applyNumberFormat="1" applyFont="1" applyFill="1" applyBorder="1" applyAlignment="1" applyProtection="1">
      <alignment horizontal="left" vertical="center" wrapText="1"/>
      <protection/>
    </xf>
    <xf numFmtId="2" fontId="1" fillId="0" borderId="52" xfId="0" applyNumberFormat="1" applyFont="1" applyFill="1" applyBorder="1" applyAlignment="1" applyProtection="1">
      <alignment horizontal="left" vertical="center" wrapText="1"/>
      <protection/>
    </xf>
    <xf numFmtId="164" fontId="9" fillId="21" borderId="53" xfId="0" applyNumberFormat="1" applyFont="1" applyFill="1" applyBorder="1" applyAlignment="1" applyProtection="1">
      <alignment horizontal="center" vertical="center"/>
      <protection locked="0"/>
    </xf>
    <xf numFmtId="164" fontId="9" fillId="21" borderId="54" xfId="0" applyNumberFormat="1" applyFont="1" applyFill="1" applyBorder="1" applyAlignment="1" applyProtection="1">
      <alignment horizontal="center" vertical="center"/>
      <protection locked="0"/>
    </xf>
    <xf numFmtId="3" fontId="4" fillId="0" borderId="48" xfId="0" applyNumberFormat="1" applyFont="1" applyFill="1" applyBorder="1" applyAlignment="1" applyProtection="1">
      <alignment horizontal="left" vertical="center" wrapText="1"/>
      <protection/>
    </xf>
    <xf numFmtId="2" fontId="1" fillId="0" borderId="31" xfId="0" applyNumberFormat="1" applyFont="1" applyFill="1" applyBorder="1" applyAlignment="1" applyProtection="1">
      <alignment horizontal="left" vertical="center"/>
      <protection/>
    </xf>
    <xf numFmtId="2" fontId="1" fillId="0" borderId="17" xfId="0" applyNumberFormat="1" applyFont="1" applyFill="1" applyBorder="1" applyAlignment="1" applyProtection="1">
      <alignment horizontal="left" vertical="center"/>
      <protection/>
    </xf>
    <xf numFmtId="2" fontId="8" fillId="21" borderId="12" xfId="0" applyNumberFormat="1" applyFont="1" applyFill="1" applyBorder="1" applyAlignment="1" applyProtection="1">
      <alignment horizontal="center" vertical="center" wrapText="1"/>
      <protection locked="0"/>
    </xf>
    <xf numFmtId="2" fontId="8" fillId="21" borderId="38" xfId="0" applyNumberFormat="1" applyFont="1" applyFill="1" applyBorder="1" applyAlignment="1" applyProtection="1">
      <alignment horizontal="center" vertical="center" wrapText="1"/>
      <protection locked="0"/>
    </xf>
    <xf numFmtId="2" fontId="8" fillId="21" borderId="1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2" xfId="0" applyNumberFormat="1" applyFont="1" applyFill="1" applyBorder="1" applyAlignment="1" applyProtection="1">
      <alignment horizontal="left" vertical="center"/>
      <protection/>
    </xf>
    <xf numFmtId="2" fontId="1" fillId="0" borderId="18" xfId="0" applyNumberFormat="1" applyFont="1" applyFill="1" applyBorder="1" applyAlignment="1" applyProtection="1">
      <alignment horizontal="left" vertical="center"/>
      <protection/>
    </xf>
    <xf numFmtId="3" fontId="8" fillId="21" borderId="47" xfId="0" applyNumberFormat="1" applyFont="1" applyFill="1" applyBorder="1" applyAlignment="1" applyProtection="1">
      <alignment horizontal="center" vertical="center" wrapText="1"/>
      <protection locked="0"/>
    </xf>
    <xf numFmtId="3" fontId="8" fillId="21" borderId="2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55" xfId="0" applyNumberFormat="1" applyFont="1" applyFill="1" applyBorder="1" applyAlignment="1" applyProtection="1">
      <alignment horizontal="left" vertical="center" wrapText="1"/>
      <protection/>
    </xf>
    <xf numFmtId="2" fontId="1" fillId="0" borderId="46" xfId="0" applyNumberFormat="1" applyFont="1" applyFill="1" applyBorder="1" applyAlignment="1" applyProtection="1">
      <alignment horizontal="left" vertical="center" wrapText="1"/>
      <protection/>
    </xf>
    <xf numFmtId="49" fontId="11" fillId="21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21" borderId="56" xfId="0" applyNumberFormat="1" applyFont="1" applyFill="1" applyBorder="1" applyAlignment="1" applyProtection="1">
      <alignment horizontal="left" vertical="center"/>
      <protection locked="0"/>
    </xf>
    <xf numFmtId="49" fontId="11" fillId="21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21" borderId="19" xfId="0" applyNumberFormat="1" applyFont="1" applyFill="1" applyBorder="1" applyAlignment="1" applyProtection="1">
      <alignment horizontal="left" vertical="center"/>
      <protection locked="0"/>
    </xf>
    <xf numFmtId="2" fontId="49" fillId="0" borderId="14" xfId="0" applyNumberFormat="1" applyFont="1" applyFill="1" applyBorder="1" applyAlignment="1" applyProtection="1">
      <alignment horizontal="center" vertical="center" wrapText="1"/>
      <protection/>
    </xf>
    <xf numFmtId="2" fontId="49" fillId="0" borderId="29" xfId="0" applyNumberFormat="1" applyFont="1" applyFill="1" applyBorder="1" applyAlignment="1" applyProtection="1">
      <alignment horizontal="center" vertical="center"/>
      <protection/>
    </xf>
    <xf numFmtId="2" fontId="49" fillId="0" borderId="21" xfId="0" applyNumberFormat="1" applyFont="1" applyFill="1" applyBorder="1" applyAlignment="1" applyProtection="1">
      <alignment horizontal="center" vertical="center"/>
      <protection/>
    </xf>
    <xf numFmtId="2" fontId="50" fillId="0" borderId="0" xfId="0" applyNumberFormat="1" applyFont="1" applyFill="1" applyBorder="1" applyAlignment="1" applyProtection="1">
      <alignment horizontal="right" vertical="center"/>
      <protection/>
    </xf>
    <xf numFmtId="2" fontId="50" fillId="0" borderId="0" xfId="0" applyNumberFormat="1" applyFont="1" applyFill="1" applyBorder="1" applyAlignment="1" applyProtection="1">
      <alignment horizontal="left" vertical="center"/>
      <protection/>
    </xf>
    <xf numFmtId="2" fontId="50" fillId="0" borderId="0" xfId="0" applyNumberFormat="1" applyFont="1" applyFill="1" applyBorder="1" applyAlignment="1" applyProtection="1">
      <alignment vertical="center"/>
      <protection/>
    </xf>
    <xf numFmtId="2" fontId="19" fillId="0" borderId="57" xfId="0" applyNumberFormat="1" applyFont="1" applyFill="1" applyBorder="1" applyAlignment="1" applyProtection="1">
      <alignment horizontal="left" vertical="center" wrapText="1"/>
      <protection/>
    </xf>
    <xf numFmtId="2" fontId="51" fillId="21" borderId="26" xfId="0" applyNumberFormat="1" applyFont="1" applyFill="1" applyBorder="1" applyAlignment="1" applyProtection="1">
      <alignment horizontal="left" vertical="center" wrapText="1"/>
      <protection locked="0"/>
    </xf>
    <xf numFmtId="2" fontId="51" fillId="21" borderId="29" xfId="0" applyNumberFormat="1" applyFont="1" applyFill="1" applyBorder="1" applyAlignment="1" applyProtection="1">
      <alignment horizontal="left" vertical="center" wrapText="1"/>
      <protection locked="0"/>
    </xf>
    <xf numFmtId="2" fontId="51" fillId="21" borderId="33" xfId="0" applyNumberFormat="1" applyFont="1" applyFill="1" applyBorder="1" applyAlignment="1" applyProtection="1">
      <alignment horizontal="left" vertical="center" wrapText="1"/>
      <protection locked="0"/>
    </xf>
    <xf numFmtId="2" fontId="19" fillId="0" borderId="20" xfId="0" applyNumberFormat="1" applyFont="1" applyFill="1" applyBorder="1" applyAlignment="1" applyProtection="1">
      <alignment horizontal="center" vertical="center" wrapText="1"/>
      <protection/>
    </xf>
    <xf numFmtId="49" fontId="19" fillId="21" borderId="25" xfId="0" applyNumberFormat="1" applyFont="1" applyFill="1" applyBorder="1" applyAlignment="1" applyProtection="1">
      <alignment horizontal="right" vertical="center"/>
      <protection locked="0"/>
    </xf>
    <xf numFmtId="2" fontId="19" fillId="0" borderId="58" xfId="0" applyNumberFormat="1" applyFont="1" applyFill="1" applyBorder="1" applyAlignment="1" applyProtection="1">
      <alignment horizontal="left" vertical="center" wrapText="1"/>
      <protection/>
    </xf>
    <xf numFmtId="3" fontId="51" fillId="21" borderId="50" xfId="0" applyNumberFormat="1" applyFont="1" applyFill="1" applyBorder="1" applyAlignment="1" applyProtection="1">
      <alignment horizontal="center" vertical="center" wrapText="1"/>
      <protection locked="0"/>
    </xf>
    <xf numFmtId="3" fontId="51" fillId="21" borderId="41" xfId="0" applyNumberFormat="1" applyFont="1" applyFill="1" applyBorder="1" applyAlignment="1" applyProtection="1">
      <alignment horizontal="center" vertical="center" wrapText="1"/>
      <protection locked="0"/>
    </xf>
    <xf numFmtId="3" fontId="51" fillId="21" borderId="4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4" xfId="0" applyNumberFormat="1" applyFont="1" applyFill="1" applyBorder="1" applyAlignment="1" applyProtection="1">
      <alignment horizontal="left" vertical="center" wrapText="1"/>
      <protection/>
    </xf>
    <xf numFmtId="3" fontId="19" fillId="0" borderId="29" xfId="0" applyNumberFormat="1" applyFont="1" applyFill="1" applyBorder="1" applyAlignment="1" applyProtection="1">
      <alignment horizontal="left" vertical="center" wrapText="1"/>
      <protection/>
    </xf>
    <xf numFmtId="3" fontId="19" fillId="0" borderId="21" xfId="0" applyNumberFormat="1" applyFont="1" applyFill="1" applyBorder="1" applyAlignment="1" applyProtection="1">
      <alignment horizontal="left" vertical="center" wrapText="1"/>
      <protection/>
    </xf>
    <xf numFmtId="164" fontId="51" fillId="21" borderId="21" xfId="0" applyNumberFormat="1" applyFont="1" applyFill="1" applyBorder="1" applyAlignment="1" applyProtection="1">
      <alignment vertical="center" wrapText="1"/>
      <protection locked="0"/>
    </xf>
    <xf numFmtId="2" fontId="19" fillId="0" borderId="59" xfId="0" applyNumberFormat="1" applyFont="1" applyFill="1" applyBorder="1" applyAlignment="1" applyProtection="1">
      <alignment horizontal="left" vertical="center" wrapText="1"/>
      <protection/>
    </xf>
    <xf numFmtId="3" fontId="51" fillId="21" borderId="13" xfId="0" applyNumberFormat="1" applyFont="1" applyFill="1" applyBorder="1" applyAlignment="1" applyProtection="1">
      <alignment horizontal="center" vertical="center" wrapText="1"/>
      <protection locked="0"/>
    </xf>
    <xf numFmtId="3" fontId="51" fillId="21" borderId="43" xfId="0" applyNumberFormat="1" applyFont="1" applyFill="1" applyBorder="1" applyAlignment="1" applyProtection="1">
      <alignment horizontal="center" vertical="center" wrapText="1"/>
      <protection locked="0"/>
    </xf>
    <xf numFmtId="3" fontId="51" fillId="21" borderId="44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60" xfId="0" applyNumberFormat="1" applyFont="1" applyFill="1" applyBorder="1" applyAlignment="1" applyProtection="1">
      <alignment horizontal="center" vertical="center" wrapText="1"/>
      <protection/>
    </xf>
    <xf numFmtId="172" fontId="51" fillId="21" borderId="26" xfId="0" applyNumberFormat="1" applyFont="1" applyFill="1" applyBorder="1" applyAlignment="1" applyProtection="1">
      <alignment horizontal="center" vertical="center" wrapText="1"/>
      <protection locked="0"/>
    </xf>
    <xf numFmtId="172" fontId="51" fillId="21" borderId="29" xfId="0" applyNumberFormat="1" applyFont="1" applyFill="1" applyBorder="1" applyAlignment="1" applyProtection="1">
      <alignment horizontal="center" vertical="center" wrapText="1"/>
      <protection locked="0"/>
    </xf>
    <xf numFmtId="172" fontId="51" fillId="21" borderId="21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vertical="center" wrapText="1"/>
      <protection/>
    </xf>
    <xf numFmtId="2" fontId="19" fillId="0" borderId="55" xfId="0" applyNumberFormat="1" applyFont="1" applyFill="1" applyBorder="1" applyAlignment="1" applyProtection="1">
      <alignment horizontal="left" vertical="center" wrapText="1"/>
      <protection/>
    </xf>
    <xf numFmtId="2" fontId="19" fillId="0" borderId="10" xfId="0" applyNumberFormat="1" applyFont="1" applyFill="1" applyBorder="1" applyAlignment="1" applyProtection="1">
      <alignment horizontal="right" vertical="center"/>
      <protection/>
    </xf>
    <xf numFmtId="49" fontId="0" fillId="21" borderId="10" xfId="0" applyNumberFormat="1" applyFont="1" applyFill="1" applyBorder="1" applyAlignment="1" applyProtection="1">
      <alignment horizontal="left" vertical="center"/>
      <protection locked="0"/>
    </xf>
    <xf numFmtId="49" fontId="50" fillId="21" borderId="10" xfId="0" applyNumberFormat="1" applyFont="1" applyFill="1" applyBorder="1" applyAlignment="1" applyProtection="1">
      <alignment horizontal="right" vertical="center"/>
      <protection locked="0"/>
    </xf>
    <xf numFmtId="3" fontId="51" fillId="21" borderId="56" xfId="0" applyNumberFormat="1" applyFont="1" applyFill="1" applyBorder="1" applyAlignment="1" applyProtection="1">
      <alignment horizontal="center" vertical="center"/>
      <protection locked="0"/>
    </xf>
    <xf numFmtId="2" fontId="19" fillId="0" borderId="46" xfId="0" applyNumberFormat="1" applyFont="1" applyFill="1" applyBorder="1" applyAlignment="1" applyProtection="1">
      <alignment horizontal="left" vertical="center" wrapText="1"/>
      <protection/>
    </xf>
    <xf numFmtId="2" fontId="19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21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21" borderId="11" xfId="0" applyNumberFormat="1" applyFont="1" applyFill="1" applyBorder="1" applyAlignment="1" applyProtection="1">
      <alignment horizontal="left" vertical="center"/>
      <protection locked="0"/>
    </xf>
    <xf numFmtId="2" fontId="19" fillId="0" borderId="11" xfId="0" applyNumberFormat="1" applyFont="1" applyFill="1" applyBorder="1" applyAlignment="1" applyProtection="1">
      <alignment horizontal="right" vertical="center"/>
      <protection/>
    </xf>
    <xf numFmtId="49" fontId="50" fillId="21" borderId="11" xfId="0" applyNumberFormat="1" applyFont="1" applyFill="1" applyBorder="1" applyAlignment="1" applyProtection="1">
      <alignment horizontal="right" vertical="center"/>
      <protection locked="0"/>
    </xf>
    <xf numFmtId="169" fontId="55" fillId="21" borderId="19" xfId="0" applyNumberFormat="1" applyFont="1" applyFill="1" applyBorder="1" applyAlignment="1" applyProtection="1">
      <alignment horizontal="center" vertical="center"/>
      <protection locked="0"/>
    </xf>
    <xf numFmtId="3" fontId="55" fillId="21" borderId="26" xfId="0" applyNumberFormat="1" applyFont="1" applyFill="1" applyBorder="1" applyAlignment="1" applyProtection="1">
      <alignment horizontal="left" vertical="center" wrapText="1"/>
      <protection locked="0"/>
    </xf>
    <xf numFmtId="3" fontId="55" fillId="21" borderId="29" xfId="0" applyNumberFormat="1" applyFont="1" applyFill="1" applyBorder="1" applyAlignment="1" applyProtection="1">
      <alignment horizontal="left" vertical="center" wrapText="1"/>
      <protection locked="0"/>
    </xf>
    <xf numFmtId="3" fontId="55" fillId="21" borderId="21" xfId="0" applyNumberFormat="1" applyFont="1" applyFill="1" applyBorder="1" applyAlignment="1" applyProtection="1">
      <alignment horizontal="left" vertical="center" wrapText="1"/>
      <protection locked="0"/>
    </xf>
    <xf numFmtId="4" fontId="57" fillId="21" borderId="26" xfId="0" applyNumberFormat="1" applyFont="1" applyFill="1" applyBorder="1" applyAlignment="1" applyProtection="1">
      <alignment horizontal="right" vertical="center" wrapText="1"/>
      <protection locked="0"/>
    </xf>
    <xf numFmtId="4" fontId="57" fillId="21" borderId="33" xfId="0" applyNumberFormat="1" applyFont="1" applyFill="1" applyBorder="1" applyAlignment="1" applyProtection="1">
      <alignment horizontal="right" vertical="center" wrapText="1"/>
      <protection locked="0"/>
    </xf>
    <xf numFmtId="4" fontId="57" fillId="0" borderId="33" xfId="0" applyNumberFormat="1" applyFont="1" applyFill="1" applyBorder="1" applyAlignment="1" applyProtection="1">
      <alignment horizontal="center" vertical="center" wrapText="1"/>
      <protection/>
    </xf>
    <xf numFmtId="164" fontId="59" fillId="0" borderId="50" xfId="0" applyNumberFormat="1" applyFont="1" applyFill="1" applyBorder="1" applyAlignment="1" applyProtection="1">
      <alignment horizontal="center" vertical="center" wrapText="1"/>
      <protection/>
    </xf>
    <xf numFmtId="164" fontId="59" fillId="0" borderId="41" xfId="0" applyNumberFormat="1" applyFont="1" applyFill="1" applyBorder="1" applyAlignment="1" applyProtection="1">
      <alignment horizontal="center" vertical="center" wrapText="1"/>
      <protection/>
    </xf>
    <xf numFmtId="164" fontId="59" fillId="0" borderId="42" xfId="0" applyNumberFormat="1" applyFont="1" applyFill="1" applyBorder="1" applyAlignment="1" applyProtection="1">
      <alignment horizontal="center" vertical="center" wrapText="1"/>
      <protection/>
    </xf>
    <xf numFmtId="164" fontId="57" fillId="21" borderId="26" xfId="0" applyNumberFormat="1" applyFont="1" applyFill="1" applyBorder="1" applyAlignment="1" applyProtection="1">
      <alignment horizontal="right" vertical="center" wrapText="1"/>
      <protection locked="0"/>
    </xf>
    <xf numFmtId="164" fontId="57" fillId="21" borderId="33" xfId="0" applyNumberFormat="1" applyFont="1" applyFill="1" applyBorder="1" applyAlignment="1" applyProtection="1">
      <alignment horizontal="right" vertical="center" wrapText="1"/>
      <protection locked="0"/>
    </xf>
    <xf numFmtId="4" fontId="55" fillId="0" borderId="33" xfId="0" applyNumberFormat="1" applyFont="1" applyFill="1" applyBorder="1" applyAlignment="1" applyProtection="1">
      <alignment horizontal="center" vertical="center" wrapText="1"/>
      <protection/>
    </xf>
    <xf numFmtId="164" fontId="59" fillId="0" borderId="61" xfId="0" applyNumberFormat="1" applyFont="1" applyFill="1" applyBorder="1" applyAlignment="1" applyProtection="1">
      <alignment horizontal="center" vertical="center" wrapText="1"/>
      <protection/>
    </xf>
    <xf numFmtId="164" fontId="59" fillId="0" borderId="0" xfId="0" applyNumberFormat="1" applyFont="1" applyFill="1" applyBorder="1" applyAlignment="1" applyProtection="1">
      <alignment horizontal="center" vertical="center" wrapText="1"/>
      <protection/>
    </xf>
    <xf numFmtId="164" fontId="59" fillId="0" borderId="62" xfId="0" applyNumberFormat="1" applyFont="1" applyFill="1" applyBorder="1" applyAlignment="1" applyProtection="1">
      <alignment horizontal="center" vertical="center" wrapText="1"/>
      <protection/>
    </xf>
    <xf numFmtId="10" fontId="57" fillId="21" borderId="26" xfId="0" applyNumberFormat="1" applyFont="1" applyFill="1" applyBorder="1" applyAlignment="1" applyProtection="1">
      <alignment horizontal="right" vertical="center" wrapText="1"/>
      <protection locked="0"/>
    </xf>
    <xf numFmtId="10" fontId="57" fillId="21" borderId="33" xfId="0" applyNumberFormat="1" applyFont="1" applyFill="1" applyBorder="1" applyAlignment="1" applyProtection="1">
      <alignment horizontal="right" vertical="center" wrapText="1"/>
      <protection locked="0"/>
    </xf>
    <xf numFmtId="9" fontId="19" fillId="0" borderId="20" xfId="0" applyNumberFormat="1" applyFont="1" applyFill="1" applyBorder="1" applyAlignment="1" applyProtection="1">
      <alignment horizontal="center" vertical="center" wrapText="1"/>
      <protection/>
    </xf>
    <xf numFmtId="2" fontId="19" fillId="0" borderId="60" xfId="0" applyNumberFormat="1" applyFont="1" applyFill="1" applyBorder="1" applyAlignment="1" applyProtection="1">
      <alignment horizontal="left" vertical="center" wrapText="1"/>
      <protection/>
    </xf>
    <xf numFmtId="164" fontId="59" fillId="0" borderId="13" xfId="0" applyNumberFormat="1" applyFont="1" applyFill="1" applyBorder="1" applyAlignment="1" applyProtection="1">
      <alignment horizontal="center" vertical="center" wrapText="1"/>
      <protection/>
    </xf>
    <xf numFmtId="164" fontId="59" fillId="0" borderId="43" xfId="0" applyNumberFormat="1" applyFont="1" applyFill="1" applyBorder="1" applyAlignment="1" applyProtection="1">
      <alignment horizontal="center" vertical="center" wrapText="1"/>
      <protection/>
    </xf>
    <xf numFmtId="164" fontId="59" fillId="0" borderId="44" xfId="0" applyNumberFormat="1" applyFont="1" applyFill="1" applyBorder="1" applyAlignment="1" applyProtection="1">
      <alignment horizontal="center" vertical="center" wrapText="1"/>
      <protection/>
    </xf>
    <xf numFmtId="2" fontId="51" fillId="0" borderId="14" xfId="0" applyNumberFormat="1" applyFont="1" applyFill="1" applyBorder="1" applyAlignment="1" applyProtection="1">
      <alignment horizontal="center" vertical="center" wrapText="1"/>
      <protection/>
    </xf>
    <xf numFmtId="2" fontId="51" fillId="0" borderId="29" xfId="0" applyNumberFormat="1" applyFont="1" applyFill="1" applyBorder="1" applyAlignment="1" applyProtection="1">
      <alignment horizontal="center" vertical="center" wrapText="1"/>
      <protection/>
    </xf>
    <xf numFmtId="2" fontId="51" fillId="0" borderId="33" xfId="0" applyNumberFormat="1" applyFont="1" applyFill="1" applyBorder="1" applyAlignment="1" applyProtection="1">
      <alignment horizontal="center" vertical="center" wrapText="1"/>
      <protection/>
    </xf>
    <xf numFmtId="164" fontId="57" fillId="0" borderId="26" xfId="0" applyNumberFormat="1" applyFont="1" applyFill="1" applyBorder="1" applyAlignment="1" applyProtection="1">
      <alignment horizontal="center" vertical="center" wrapText="1"/>
      <protection/>
    </xf>
    <xf numFmtId="164" fontId="57" fillId="0" borderId="29" xfId="0" applyNumberFormat="1" applyFont="1" applyFill="1" applyBorder="1" applyAlignment="1" applyProtection="1">
      <alignment horizontal="center" vertical="center" wrapText="1"/>
      <protection/>
    </xf>
    <xf numFmtId="164" fontId="57" fillId="0" borderId="21" xfId="0" applyNumberFormat="1" applyFont="1" applyFill="1" applyBorder="1" applyAlignment="1" applyProtection="1">
      <alignment horizontal="center" vertical="center" wrapText="1"/>
      <protection/>
    </xf>
    <xf numFmtId="2" fontId="51" fillId="0" borderId="14" xfId="0" applyNumberFormat="1" applyFont="1" applyFill="1" applyBorder="1" applyAlignment="1" applyProtection="1">
      <alignment horizontal="left" vertical="center" wrapText="1"/>
      <protection/>
    </xf>
    <xf numFmtId="2" fontId="51" fillId="0" borderId="29" xfId="0" applyNumberFormat="1" applyFont="1" applyFill="1" applyBorder="1" applyAlignment="1" applyProtection="1">
      <alignment horizontal="left" vertical="center" wrapText="1"/>
      <protection/>
    </xf>
    <xf numFmtId="164" fontId="54" fillId="0" borderId="33" xfId="0" applyNumberFormat="1" applyFont="1" applyFill="1" applyBorder="1" applyAlignment="1" applyProtection="1">
      <alignment vertical="center" wrapText="1"/>
      <protection/>
    </xf>
    <xf numFmtId="164" fontId="59" fillId="0" borderId="26" xfId="0" applyNumberFormat="1" applyFont="1" applyFill="1" applyBorder="1" applyAlignment="1" applyProtection="1">
      <alignment horizontal="center" vertical="center" wrapText="1"/>
      <protection/>
    </xf>
    <xf numFmtId="164" fontId="59" fillId="0" borderId="29" xfId="0" applyNumberFormat="1" applyFont="1" applyFill="1" applyBorder="1" applyAlignment="1" applyProtection="1">
      <alignment horizontal="center" vertical="center" wrapText="1"/>
      <protection/>
    </xf>
    <xf numFmtId="164" fontId="59" fillId="0" borderId="21" xfId="0" applyNumberFormat="1" applyFont="1" applyFill="1" applyBorder="1" applyAlignment="1" applyProtection="1">
      <alignment horizontal="center" vertical="center" wrapText="1"/>
      <protection/>
    </xf>
    <xf numFmtId="2" fontId="50" fillId="0" borderId="0" xfId="0" applyNumberFormat="1" applyFont="1" applyFill="1" applyBorder="1" applyAlignment="1" applyProtection="1">
      <alignment horizontal="right" vertical="center" indent="2"/>
      <protection/>
    </xf>
    <xf numFmtId="2" fontId="50" fillId="0" borderId="29" xfId="0" applyNumberFormat="1" applyFont="1" applyFill="1" applyBorder="1" applyAlignment="1" applyProtection="1">
      <alignment horizontal="center" vertical="center"/>
      <protection/>
    </xf>
    <xf numFmtId="2" fontId="50" fillId="0" borderId="40" xfId="0" applyNumberFormat="1" applyFont="1" applyFill="1" applyBorder="1" applyAlignment="1" applyProtection="1">
      <alignment horizontal="left" vertical="center" wrapText="1"/>
      <protection/>
    </xf>
    <xf numFmtId="2" fontId="50" fillId="0" borderId="41" xfId="0" applyNumberFormat="1" applyFont="1" applyFill="1" applyBorder="1" applyAlignment="1" applyProtection="1">
      <alignment horizontal="left" vertical="center"/>
      <protection/>
    </xf>
    <xf numFmtId="2" fontId="50" fillId="0" borderId="42" xfId="0" applyNumberFormat="1" applyFont="1" applyFill="1" applyBorder="1" applyAlignment="1" applyProtection="1">
      <alignment horizontal="left" vertical="center"/>
      <protection/>
    </xf>
    <xf numFmtId="2" fontId="50" fillId="0" borderId="30" xfId="0" applyNumberFormat="1" applyFont="1" applyFill="1" applyBorder="1" applyAlignment="1" applyProtection="1">
      <alignment horizontal="left" vertical="center" wrapText="1"/>
      <protection/>
    </xf>
    <xf numFmtId="2" fontId="50" fillId="0" borderId="43" xfId="0" applyNumberFormat="1" applyFont="1" applyFill="1" applyBorder="1" applyAlignment="1" applyProtection="1">
      <alignment horizontal="left" vertical="center"/>
      <protection/>
    </xf>
    <xf numFmtId="2" fontId="50" fillId="0" borderId="44" xfId="0" applyNumberFormat="1" applyFont="1" applyFill="1" applyBorder="1" applyAlignment="1" applyProtection="1">
      <alignment horizontal="left" vertical="center"/>
      <protection/>
    </xf>
    <xf numFmtId="2" fontId="19" fillId="0" borderId="0" xfId="0" applyNumberFormat="1" applyFont="1" applyFill="1" applyBorder="1" applyAlignment="1" applyProtection="1">
      <alignment horizontal="right" vertical="center"/>
      <protection/>
    </xf>
    <xf numFmtId="169" fontId="51" fillId="0" borderId="0" xfId="0" applyNumberFormat="1" applyFont="1" applyFill="1" applyBorder="1" applyAlignment="1" applyProtection="1">
      <alignment horizontal="right" vertical="center"/>
      <protection/>
    </xf>
    <xf numFmtId="2" fontId="19" fillId="0" borderId="63" xfId="0" applyNumberFormat="1" applyFont="1" applyFill="1" applyBorder="1" applyAlignment="1" applyProtection="1">
      <alignment horizontal="center" vertical="center"/>
      <protection/>
    </xf>
    <xf numFmtId="2" fontId="19" fillId="0" borderId="64" xfId="0" applyNumberFormat="1" applyFont="1" applyFill="1" applyBorder="1" applyAlignment="1" applyProtection="1">
      <alignment horizontal="center" vertical="center"/>
      <protection/>
    </xf>
    <xf numFmtId="2" fontId="19" fillId="0" borderId="65" xfId="0" applyNumberFormat="1" applyFont="1" applyFill="1" applyBorder="1" applyAlignment="1" applyProtection="1">
      <alignment horizontal="center" vertical="center"/>
      <protection/>
    </xf>
    <xf numFmtId="2" fontId="19" fillId="0" borderId="0" xfId="0" applyNumberFormat="1" applyFont="1" applyFill="1" applyBorder="1" applyAlignment="1" applyProtection="1">
      <alignment horizontal="center" vertical="center"/>
      <protection/>
    </xf>
    <xf numFmtId="2" fontId="19" fillId="0" borderId="61" xfId="0" applyNumberFormat="1" applyFont="1" applyFill="1" applyBorder="1" applyAlignment="1" applyProtection="1">
      <alignment horizontal="center" vertical="center"/>
      <protection/>
    </xf>
    <xf numFmtId="2" fontId="19" fillId="0" borderId="66" xfId="0" applyNumberFormat="1" applyFont="1" applyFill="1" applyBorder="1" applyAlignment="1" applyProtection="1">
      <alignment horizontal="center" vertical="center"/>
      <protection/>
    </xf>
    <xf numFmtId="2" fontId="50" fillId="0" borderId="61" xfId="0" applyNumberFormat="1" applyFont="1" applyFill="1" applyBorder="1" applyAlignment="1" applyProtection="1">
      <alignment horizontal="center" vertical="center"/>
      <protection/>
    </xf>
    <xf numFmtId="2" fontId="50" fillId="0" borderId="0" xfId="0" applyNumberFormat="1" applyFont="1" applyFill="1" applyBorder="1" applyAlignment="1" applyProtection="1">
      <alignment horizontal="center" vertical="center"/>
      <protection/>
    </xf>
    <xf numFmtId="2" fontId="50" fillId="0" borderId="66" xfId="0" applyNumberFormat="1" applyFont="1" applyFill="1" applyBorder="1" applyAlignment="1" applyProtection="1">
      <alignment horizontal="center" vertical="center"/>
      <protection/>
    </xf>
    <xf numFmtId="2" fontId="19" fillId="0" borderId="36" xfId="0" applyNumberFormat="1" applyFont="1" applyFill="1" applyBorder="1" applyAlignment="1" applyProtection="1">
      <alignment horizontal="center" vertical="center"/>
      <protection/>
    </xf>
    <xf numFmtId="2" fontId="19" fillId="0" borderId="48" xfId="0" applyNumberFormat="1" applyFont="1" applyFill="1" applyBorder="1" applyAlignment="1" applyProtection="1">
      <alignment horizontal="center" vertical="center"/>
      <protection/>
    </xf>
    <xf numFmtId="2" fontId="19" fillId="0" borderId="3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295275</xdr:colOff>
      <xdr:row>43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62475" cy="696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3">
      <selection activeCell="C10" sqref="C10:D10"/>
    </sheetView>
  </sheetViews>
  <sheetFormatPr defaultColWidth="9.140625" defaultRowHeight="12.75"/>
  <cols>
    <col min="1" max="1" width="22.7109375" style="1" bestFit="1" customWidth="1"/>
    <col min="2" max="2" width="10.00390625" style="1" bestFit="1" customWidth="1"/>
    <col min="3" max="3" width="12.421875" style="1" customWidth="1"/>
    <col min="4" max="4" width="10.28125" style="1" customWidth="1"/>
    <col min="5" max="5" width="15.00390625" style="1" bestFit="1" customWidth="1"/>
    <col min="6" max="6" width="10.7109375" style="1" bestFit="1" customWidth="1"/>
    <col min="7" max="7" width="9.421875" style="2" customWidth="1"/>
    <col min="8" max="8" width="10.00390625" style="2" bestFit="1" customWidth="1"/>
    <col min="9" max="9" width="9.140625" style="1" customWidth="1"/>
    <col min="10" max="11" width="9.140625" style="2" customWidth="1"/>
    <col min="12" max="12" width="9.140625" style="1" customWidth="1"/>
    <col min="13" max="15" width="9.140625" style="2" customWidth="1"/>
    <col min="16" max="17" width="9.140625" style="1" customWidth="1"/>
    <col min="18" max="18" width="9.140625" style="2" customWidth="1"/>
    <col min="19" max="20" width="9.140625" style="1" customWidth="1"/>
    <col min="21" max="21" width="9.140625" style="2" customWidth="1"/>
    <col min="22" max="23" width="9.140625" style="1" customWidth="1"/>
    <col min="24" max="24" width="9.140625" style="2" customWidth="1"/>
    <col min="25" max="25" width="9.140625" style="1" customWidth="1"/>
    <col min="26" max="26" width="9.140625" style="3" customWidth="1"/>
    <col min="27" max="33" width="9.140625" style="1" customWidth="1"/>
    <col min="34" max="34" width="9.140625" style="2" customWidth="1"/>
    <col min="35" max="16384" width="9.140625" style="3" customWidth="1"/>
  </cols>
  <sheetData>
    <row r="1" spans="1:8" ht="22.5" customHeight="1">
      <c r="A1" s="115" t="s">
        <v>6</v>
      </c>
      <c r="B1" s="116"/>
      <c r="C1" s="117"/>
      <c r="D1" s="118"/>
      <c r="E1" s="118"/>
      <c r="F1" s="119"/>
      <c r="G1" s="6" t="s">
        <v>2</v>
      </c>
      <c r="H1" s="42"/>
    </row>
    <row r="2" spans="1:8" ht="22.5" customHeight="1" thickBot="1">
      <c r="A2" s="120" t="s">
        <v>3</v>
      </c>
      <c r="B2" s="121"/>
      <c r="C2" s="122"/>
      <c r="D2" s="123"/>
      <c r="E2" s="15" t="s">
        <v>17</v>
      </c>
      <c r="F2" s="12"/>
      <c r="G2" s="7" t="s">
        <v>5</v>
      </c>
      <c r="H2" s="31"/>
    </row>
    <row r="3" spans="1:8" ht="22.5" customHeight="1" thickBot="1">
      <c r="A3" s="124" t="s">
        <v>14</v>
      </c>
      <c r="B3" s="4" t="s">
        <v>13</v>
      </c>
      <c r="C3" s="126"/>
      <c r="D3" s="127"/>
      <c r="E3" s="16" t="s">
        <v>26</v>
      </c>
      <c r="F3" s="13"/>
      <c r="G3" s="8" t="s">
        <v>1</v>
      </c>
      <c r="H3" s="43"/>
    </row>
    <row r="4" spans="1:8" ht="22.5" customHeight="1" thickBot="1">
      <c r="A4" s="125"/>
      <c r="B4" s="5" t="s">
        <v>7</v>
      </c>
      <c r="C4" s="128"/>
      <c r="D4" s="129"/>
      <c r="E4" s="17" t="s">
        <v>0</v>
      </c>
      <c r="F4" s="9"/>
      <c r="G4" s="30" t="s">
        <v>4</v>
      </c>
      <c r="H4" s="44"/>
    </row>
    <row r="5" spans="1:8" ht="22.5" customHeight="1" thickBot="1">
      <c r="A5" s="72" t="s">
        <v>21</v>
      </c>
      <c r="B5" s="103"/>
      <c r="C5" s="103"/>
      <c r="D5" s="103"/>
      <c r="E5" s="103"/>
      <c r="F5" s="103"/>
      <c r="G5" s="103"/>
      <c r="H5" s="23"/>
    </row>
    <row r="6" spans="1:8" ht="22.5" customHeight="1">
      <c r="A6" s="104" t="s">
        <v>8</v>
      </c>
      <c r="B6" s="105"/>
      <c r="C6" s="106"/>
      <c r="D6" s="107"/>
      <c r="E6" s="108" t="s">
        <v>54</v>
      </c>
      <c r="F6" s="109"/>
      <c r="G6" s="109"/>
      <c r="H6" s="24">
        <v>0</v>
      </c>
    </row>
    <row r="7" spans="1:8" ht="22.5" customHeight="1">
      <c r="A7" s="110" t="s">
        <v>10</v>
      </c>
      <c r="B7" s="111"/>
      <c r="C7" s="112"/>
      <c r="D7" s="113"/>
      <c r="E7" s="114" t="s">
        <v>51</v>
      </c>
      <c r="F7" s="114"/>
      <c r="G7" s="114"/>
      <c r="H7" s="25">
        <v>0</v>
      </c>
    </row>
    <row r="8" spans="1:8" ht="22.5" customHeight="1" thickBot="1">
      <c r="A8" s="68" t="s">
        <v>23</v>
      </c>
      <c r="B8" s="69"/>
      <c r="C8" s="36"/>
      <c r="D8" s="32" t="str">
        <f>IF(C8&lt;=0,"Χωρίς Πρόχει-ρες Κατασκ/ές",IF(C8&gt;100,"Μη ρυθμίσιμο άνω των 100μ","Ρύθμιση Αρ. 24. Παρ. 9"))</f>
        <v>Χωρίς Πρόχει-ρες Κατασκ/ές</v>
      </c>
      <c r="E8" s="98" t="s">
        <v>30</v>
      </c>
      <c r="F8" s="98"/>
      <c r="G8" s="98"/>
      <c r="H8" s="25">
        <v>0</v>
      </c>
    </row>
    <row r="9" spans="1:8" ht="22.5" customHeight="1" thickBot="1">
      <c r="A9" s="56" t="s">
        <v>32</v>
      </c>
      <c r="B9" s="57"/>
      <c r="C9" s="99"/>
      <c r="D9" s="100"/>
      <c r="E9" s="94" t="s">
        <v>19</v>
      </c>
      <c r="F9" s="83"/>
      <c r="G9" s="83"/>
      <c r="H9" s="26">
        <v>0</v>
      </c>
    </row>
    <row r="10" spans="1:8" ht="22.5" customHeight="1" thickBot="1">
      <c r="A10" s="68" t="s">
        <v>33</v>
      </c>
      <c r="B10" s="69"/>
      <c r="C10" s="101"/>
      <c r="D10" s="102"/>
      <c r="E10" s="95" t="s">
        <v>29</v>
      </c>
      <c r="F10" s="81"/>
      <c r="G10" s="81"/>
      <c r="H10" s="24">
        <v>0</v>
      </c>
    </row>
    <row r="11" spans="1:8" ht="22.5" customHeight="1" thickBot="1">
      <c r="A11" s="56" t="s">
        <v>34</v>
      </c>
      <c r="B11" s="57"/>
      <c r="C11" s="90"/>
      <c r="D11" s="91"/>
      <c r="E11" s="92" t="s">
        <v>18</v>
      </c>
      <c r="F11" s="93"/>
      <c r="G11" s="94"/>
      <c r="H11" s="26">
        <v>0</v>
      </c>
    </row>
    <row r="12" spans="1:8" ht="22.5" customHeight="1" thickBot="1">
      <c r="A12" s="68" t="s">
        <v>35</v>
      </c>
      <c r="B12" s="69"/>
      <c r="C12" s="18"/>
      <c r="D12" s="19"/>
      <c r="E12" s="95" t="s">
        <v>28</v>
      </c>
      <c r="F12" s="81"/>
      <c r="G12" s="81"/>
      <c r="H12" s="24">
        <v>0</v>
      </c>
    </row>
    <row r="13" spans="1:8" ht="22.5" customHeight="1" thickBot="1">
      <c r="A13" s="56" t="s">
        <v>9</v>
      </c>
      <c r="B13" s="57"/>
      <c r="C13" s="96">
        <f>IF((H6+H7+H8+C9=0),0,IF(OR((H6+H7+H8)&lt;=50,AND(LEFT(C20,1)="Α",H9&lt;=100)),500,IF(OR(AND((H6+H7+H8)&gt;50,(H6+H7+H8)&lt;=100),AND(LEFT(C20,1)="Α",AND(H9&gt;100,H9&lt;=200))),1000,IF(AND((H6+H7+H8)&gt;100,(H6+H7+H8)&lt;=1000),2000,IF(AND((H6+H7+H8)&gt;1000,(H6+H7+H8)&lt;=2000),4000,6000)))))</f>
        <v>0</v>
      </c>
      <c r="D13" s="97"/>
      <c r="E13" s="94" t="s">
        <v>20</v>
      </c>
      <c r="F13" s="83"/>
      <c r="G13" s="83"/>
      <c r="H13" s="26">
        <v>0</v>
      </c>
    </row>
    <row r="14" spans="1:8" ht="22.5" customHeight="1">
      <c r="A14" s="76" t="s">
        <v>11</v>
      </c>
      <c r="B14" s="77"/>
      <c r="C14" s="78">
        <f>(H6+H7)*C7*0.15+H8*C7*0.15*0.5</f>
        <v>0</v>
      </c>
      <c r="D14" s="79"/>
      <c r="E14" s="80" t="s">
        <v>27</v>
      </c>
      <c r="F14" s="81"/>
      <c r="G14" s="81"/>
      <c r="H14" s="24">
        <v>0</v>
      </c>
    </row>
    <row r="15" spans="1:8" ht="22.5" customHeight="1" thickBot="1">
      <c r="A15" s="68" t="s">
        <v>12</v>
      </c>
      <c r="B15" s="69"/>
      <c r="C15" s="14" t="str">
        <f>IF(AND(AND((H6+H7+H8)&lt;=20,(H6+H7+H8)&gt;0),(H6+H7+H8)&lt;=0.2*H9,H12/100&lt;=0.1*H13),"Ναι","Όχι")</f>
        <v>Όχι</v>
      </c>
      <c r="D15" s="35" t="str">
        <f>IF(C15="Όχι","-",IF(F3="Ναι",IF((C7&lt;=2500),2000,3000),1500))</f>
        <v>-</v>
      </c>
      <c r="E15" s="82" t="s">
        <v>36</v>
      </c>
      <c r="F15" s="83"/>
      <c r="G15" s="83"/>
      <c r="H15" s="26">
        <v>0</v>
      </c>
    </row>
    <row r="16" spans="1:8" ht="22.5" customHeight="1">
      <c r="A16" s="84" t="s">
        <v>52</v>
      </c>
      <c r="B16" s="85"/>
      <c r="C16" s="85"/>
      <c r="D16" s="86"/>
      <c r="E16" s="80" t="s">
        <v>53</v>
      </c>
      <c r="F16" s="81"/>
      <c r="G16" s="81"/>
      <c r="H16" s="24">
        <v>0</v>
      </c>
    </row>
    <row r="17" spans="1:8" ht="22.5" customHeight="1" thickBot="1">
      <c r="A17" s="87"/>
      <c r="B17" s="88"/>
      <c r="C17" s="88"/>
      <c r="D17" s="89"/>
      <c r="E17" s="82" t="s">
        <v>31</v>
      </c>
      <c r="F17" s="83"/>
      <c r="G17" s="83"/>
      <c r="H17" s="26">
        <v>0</v>
      </c>
    </row>
    <row r="18" spans="1:8" ht="22.5" customHeight="1" thickBot="1">
      <c r="A18" s="68" t="s">
        <v>40</v>
      </c>
      <c r="B18" s="69"/>
      <c r="C18" s="21" t="str">
        <f>IF(H3="","Όχι","Ναι")</f>
        <v>Όχι</v>
      </c>
      <c r="D18" s="22">
        <f>H3</f>
        <v>0</v>
      </c>
      <c r="E18" s="10" t="s">
        <v>16</v>
      </c>
      <c r="F18" s="11">
        <f>IF(C18="Ναι",1,2)</f>
        <v>2</v>
      </c>
      <c r="G18" s="41" t="s">
        <v>15</v>
      </c>
      <c r="H18" s="39">
        <f>IF(C15="Ναι",D15,C14*F18)</f>
        <v>0</v>
      </c>
    </row>
    <row r="19" spans="1:8" ht="22.5" customHeight="1" thickBot="1">
      <c r="A19" s="68" t="s">
        <v>41</v>
      </c>
      <c r="B19" s="69"/>
      <c r="C19" s="70" t="str">
        <f>IF(OR(LEFT(F3,1)="Ν",LEFT(F3,1)="N"),"Ναι","Όχι")</f>
        <v>Όχι</v>
      </c>
      <c r="D19" s="71"/>
      <c r="E19" s="10" t="s">
        <v>16</v>
      </c>
      <c r="F19" s="11">
        <f>IF(C19="Ναι",1,1.7)</f>
        <v>1.7</v>
      </c>
      <c r="G19" s="41" t="s">
        <v>15</v>
      </c>
      <c r="H19" s="39">
        <f>IF(C15="Ναι",D15,H18*F19)</f>
        <v>0</v>
      </c>
    </row>
    <row r="20" spans="1:8" ht="22.5" customHeight="1" thickBot="1">
      <c r="A20" s="72" t="s">
        <v>39</v>
      </c>
      <c r="B20" s="73"/>
      <c r="C20" s="64" t="str">
        <f>IF(OR(LEFT(H5,1)="Α",LEFT(H5,1)="A"),"Α. 1η και Μοναδική Κατοικία ή Μεταποίηση Πρωτογενούς Τομέα",IF(OR(LEFT(H5,1)="B",LEFT(H5,1)="Β"),"Β. Άλλη Κατοικία",IF(OR(LEFT(H5,1)="Γ",LEFT(H5,1)="C",LEFT(H5,1)="G"),"Γ. Τουρισμός / Βιομηχανία","Δ. Υπηρεσίες")))</f>
        <v>Δ. Υπηρεσίες</v>
      </c>
      <c r="D20" s="65"/>
      <c r="E20" s="10" t="s">
        <v>16</v>
      </c>
      <c r="F20" s="11">
        <f>IF(LEFT(C20,1)="Α",0.4,IF(AND(LEFT(C20,1)="Β",(C7&lt;=1000)),0.5,IF(LEFT(C20,1)="Γ",0.6,0.6)))</f>
        <v>0.6</v>
      </c>
      <c r="G20" s="41" t="s">
        <v>15</v>
      </c>
      <c r="H20" s="39">
        <f>IF(C15="Ναι",D15,H19*F20)</f>
        <v>0</v>
      </c>
    </row>
    <row r="21" spans="1:8" ht="22.5" customHeight="1" thickBot="1">
      <c r="A21" s="47" t="s">
        <v>22</v>
      </c>
      <c r="B21" s="48"/>
      <c r="C21" s="74"/>
      <c r="D21" s="75"/>
      <c r="E21" s="10" t="s">
        <v>16</v>
      </c>
      <c r="F21" s="11">
        <f>IF(OR(LEFT(C21,1)="Ν",LEFT(C21,1)="N"),1.4,1)</f>
        <v>1</v>
      </c>
      <c r="G21" s="41" t="s">
        <v>15</v>
      </c>
      <c r="H21" s="39">
        <f>IF(C15="Ναι",D15,H20*F21)</f>
        <v>0</v>
      </c>
    </row>
    <row r="22" spans="1:8" ht="22.5" customHeight="1" thickBot="1">
      <c r="A22" s="56" t="s">
        <v>24</v>
      </c>
      <c r="B22" s="57"/>
      <c r="C22" s="64" t="str">
        <f>IF(LEFT(C18,1)="Ό","Μη Ύπαρξη Οικοδομικής Αδείας. Δε Συμπληρώνεται-Συντελεστής 1.",IF((H6+H8)&lt;0.5*H9,"Α. Έως 50% της Επιτρεπόμενης Δόμησης",IF((H6+H8)&lt;=H9,"Β. Από 50% έως 100% της Επιτρεπόμενης Δόμησης",IF((H6+H8)&lt;=2*H9,"Γ. Από 100% έως 200% της Επιτρεπόμενης Δόμησης","Δ. Πάνω από 200% της Επιτρεπόμενης Δόμησης"))))</f>
        <v>Μη Ύπαρξη Οικοδομικής Αδείας. Δε Συμπληρώνεται-Συντελεστής 1.</v>
      </c>
      <c r="D22" s="65"/>
      <c r="E22" s="10" t="s">
        <v>16</v>
      </c>
      <c r="F22" s="11">
        <f>IF(LEFT(C18,1)="Ό",1,IF(LEFT(C22,1)="Α",1,IF(LEFT(C22,1)="Β",1.3,IF(LEFT(C22,1)="Γ",1.6,1.9))))</f>
        <v>1</v>
      </c>
      <c r="G22" s="41" t="s">
        <v>15</v>
      </c>
      <c r="H22" s="39">
        <f>IF(C15="Ναι",D15,H21*F22)</f>
        <v>0</v>
      </c>
    </row>
    <row r="23" spans="1:8" ht="22.5" customHeight="1" thickBot="1">
      <c r="A23" s="56" t="s">
        <v>42</v>
      </c>
      <c r="B23" s="57"/>
      <c r="C23" s="64" t="str">
        <f>IF(H12&lt;=0,"Καμμία Υπέρβαση Καθ' Ύψος",IF((H12)&lt;=0.2*H13*100,"Α. Υπέρβαση Έως και 20% του Επιτρεπόμενου Ύψους","Β. Υπέρβαση Πάνω από το 20% του Επιτρεπόμενου Ύψους"))</f>
        <v>Καμμία Υπέρβαση Καθ' Ύψος</v>
      </c>
      <c r="D23" s="65"/>
      <c r="E23" s="10" t="s">
        <v>16</v>
      </c>
      <c r="F23" s="11">
        <f>IF(LEFT(C23,1)="Κ",1,IF(LEFT(C23,1)="Α",1.2,1.4))</f>
        <v>1</v>
      </c>
      <c r="G23" s="41" t="s">
        <v>15</v>
      </c>
      <c r="H23" s="39">
        <f>IF(C15="Ναι",D15,H22*F23)</f>
        <v>0</v>
      </c>
    </row>
    <row r="24" spans="1:8" ht="22.5" customHeight="1" thickBot="1">
      <c r="A24" s="56" t="s">
        <v>25</v>
      </c>
      <c r="B24" s="57"/>
      <c r="C24" s="64" t="str">
        <f>IF(LEFT(C18,1)="Ό","Μη Ύπαρξη Οικοδομικής Αδείας. Δε Συμπληρώνεται-Συντελεστής 1.",IF(H10&lt;=0,"Καμμία Υπέρβαση Κάλυψης",IF((H10)&lt;=0.2*H11,"Α. Υπέρβαση Έως και 20% της Επιτρεπόμενης Κάλυψης","Β. Υπέρβαση Πάνω από το 20% της Επιτρεπόμενης Κάλυψης")))</f>
        <v>Μη Ύπαρξη Οικοδομικής Αδείας. Δε Συμπληρώνεται-Συντελεστής 1.</v>
      </c>
      <c r="D24" s="65"/>
      <c r="E24" s="10" t="s">
        <v>16</v>
      </c>
      <c r="F24" s="11">
        <f>IF(LEFT(C18,1)="Ό",1,IF(LEFT(C24,1)="Κ",1,IF(LEFT(C24,1)="Α",1.2,1.4)))</f>
        <v>1</v>
      </c>
      <c r="G24" s="41" t="s">
        <v>15</v>
      </c>
      <c r="H24" s="39">
        <f>IF(C15="Ναι",D15,H23*F24)</f>
        <v>0</v>
      </c>
    </row>
    <row r="25" spans="1:8" ht="22.5" customHeight="1" thickBot="1">
      <c r="A25" s="56" t="s">
        <v>37</v>
      </c>
      <c r="B25" s="57"/>
      <c r="C25" s="64" t="str">
        <f>IF(LEFT(C18,1)="Ό","Μη Ύπαρξη Οικοδομικής Αδείας. Δε Συμπληρώνεται-Συντελεστής 1.",IF(H14&lt;=0,"Καμμία Υπέρβαση Πλαγίων Αποστάσεων",IF((H14)&lt;=0.2*H15,"Α. Παραβίαση Έως και 20% της Υποχρεωτικής Απόστασης Δ","Β. Παραβίαση Πάνω από το 20% της Επιτρεπόμενης Απόστασης Δ")))</f>
        <v>Μη Ύπαρξη Οικοδομικής Αδείας. Δε Συμπληρώνεται-Συντελεστής 1.</v>
      </c>
      <c r="D25" s="65"/>
      <c r="E25" s="10" t="s">
        <v>16</v>
      </c>
      <c r="F25" s="11">
        <f>IF(LEFT(C18,1)="Ό",1,IF(LEFT(C25,1)="Κ",1,IF(LEFT(C25,1)="Α",1.2,1.4)))</f>
        <v>1</v>
      </c>
      <c r="G25" s="41" t="s">
        <v>15</v>
      </c>
      <c r="H25" s="39">
        <f>IF(C15="Ναι",D15,H24*F25)</f>
        <v>0</v>
      </c>
    </row>
    <row r="26" spans="1:8" ht="22.5" customHeight="1" thickBot="1">
      <c r="A26" s="56" t="s">
        <v>38</v>
      </c>
      <c r="B26" s="57"/>
      <c r="C26" s="64" t="str">
        <f>IF(LEFT(C18,1)="Ό","Μη Ύπαρξη Οικοδομικής Αδείας. Δε Συμπληρώνεται-Συντελεστής 1.",IF(H16&lt;=0,"Καμμία Υπέρβαση της Υποχρεωτικής Πρασιάς",IF((H16)&lt;=0.2*H17,"Α. Υπέρβαση Έως και 20% της Υποχρεωτικής Πρασιάς","Β. Υπέρβαση Πάνω από το 20% της Υποχρεωτικής Πρασιάς")))</f>
        <v>Μη Ύπαρξη Οικοδομικής Αδείας. Δε Συμπληρώνεται-Συντελεστής 1.</v>
      </c>
      <c r="D26" s="65"/>
      <c r="E26" s="10" t="s">
        <v>16</v>
      </c>
      <c r="F26" s="11">
        <f>IF(LEFT(C18,1)="Ό",1,IF(LEFT(C26,1)="Κ",1,IF(LEFT(C26,1)="Α",1.2,1.4)))</f>
        <v>1</v>
      </c>
      <c r="G26" s="41" t="s">
        <v>15</v>
      </c>
      <c r="H26" s="39">
        <f>IF(C15="Ναι",D15,H25*F26)</f>
        <v>0</v>
      </c>
    </row>
    <row r="27" spans="1:8" ht="22.5" customHeight="1" thickBot="1">
      <c r="A27" s="56" t="s">
        <v>43</v>
      </c>
      <c r="B27" s="57"/>
      <c r="C27" s="27" t="str">
        <f>IF(C9&gt;0,"Ναι","Όχι")</f>
        <v>Όχι</v>
      </c>
      <c r="D27" s="28">
        <f>IF(C9&lt;=0,"",IF(OR(LEFT(C10,1)="Ν",LEFT(C10,1)="N"),"Κοιν. Κριτήριο Έκπτωση 50%",IF(C9&lt;35,"Έως 35 τ.μ. Έκπτωση 50%","100% Προστίμου")))</f>
      </c>
      <c r="E27" s="10" t="s">
        <v>16</v>
      </c>
      <c r="F27" s="20">
        <f>IF(LEFT(C27,1)="Ν",IF(OR(C9&lt;35,LEFT(C10,1)="Ν",LEFT(C10,1)="N"),C9*80*0.5,C9*80),0)</f>
        <v>0</v>
      </c>
      <c r="G27" s="41" t="s">
        <v>15</v>
      </c>
      <c r="H27" s="39">
        <f>H26+F27</f>
        <v>0</v>
      </c>
    </row>
    <row r="28" spans="1:8" ht="22.5" customHeight="1" thickBot="1">
      <c r="A28" s="56" t="s">
        <v>44</v>
      </c>
      <c r="B28" s="57"/>
      <c r="C28" s="66" t="str">
        <f>IF(AND(AND(C12&lt;8000,D12&lt;12000),OR(LEFT(C11,1)="Ν",LEFT(C11,1)="N")),"Κοιν/κό Κριτήριο - Έκπτωση 50%","100% Προστίμου")</f>
        <v>100% Προστίμου</v>
      </c>
      <c r="D28" s="67"/>
      <c r="E28" s="10" t="s">
        <v>16</v>
      </c>
      <c r="F28" s="29">
        <f>IF(LEFT(C28,1)="Κ",0.5,1)</f>
        <v>1</v>
      </c>
      <c r="G28" s="41" t="s">
        <v>15</v>
      </c>
      <c r="H28" s="39">
        <f>H27*F28</f>
        <v>0</v>
      </c>
    </row>
    <row r="29" spans="1:8" ht="22.5" customHeight="1" thickBot="1">
      <c r="A29" s="56" t="s">
        <v>45</v>
      </c>
      <c r="B29" s="57"/>
      <c r="C29" s="58" t="str">
        <f>IF((C6-"31-01-1983")&lt;0,"Α. Κατασκευή Εως και την 31-01-1983",IF((C6-"31-12-2003"&lt;=0),"Β. Κατασκευή Από την 31-01-1983 Έως και την 31-12-2003","Γ. Κατασκευή Μετά από την 01-01-2004"))</f>
        <v>Α. Κατασκευή Εως και την 31-01-1983</v>
      </c>
      <c r="D29" s="59"/>
      <c r="E29" s="10" t="s">
        <v>16</v>
      </c>
      <c r="F29" s="29">
        <f>IF(LEFT(C29,1)="Α",0.15,IF(LEFT(C29,1)="Β",0.8,1))</f>
        <v>0.15</v>
      </c>
      <c r="G29" s="41" t="s">
        <v>15</v>
      </c>
      <c r="H29" s="39">
        <f>H28*F29</f>
        <v>0</v>
      </c>
    </row>
    <row r="30" spans="1:8" ht="22.5" customHeight="1" thickBot="1">
      <c r="A30" s="47" t="s">
        <v>47</v>
      </c>
      <c r="B30" s="48"/>
      <c r="C30" s="33">
        <v>0</v>
      </c>
      <c r="D30" s="34">
        <f>IF(MOD(C30,5000)=0,C30/5000,(INT(C30/5000)+1))</f>
        <v>0</v>
      </c>
      <c r="E30" s="10" t="s">
        <v>46</v>
      </c>
      <c r="F30" s="20">
        <f>D30*500</f>
        <v>0</v>
      </c>
      <c r="G30" s="41" t="s">
        <v>15</v>
      </c>
      <c r="H30" s="40">
        <f>H29+F30</f>
        <v>0</v>
      </c>
    </row>
    <row r="31" spans="1:8" ht="22.5" customHeight="1" thickBot="1">
      <c r="A31" s="47" t="s">
        <v>48</v>
      </c>
      <c r="B31" s="48"/>
      <c r="C31" s="60">
        <f>C13</f>
        <v>0</v>
      </c>
      <c r="D31" s="61"/>
      <c r="E31" s="62" t="str">
        <f>IF(OR(C15="Ναι",AND(G31&gt;0,G31&lt;400)),"Καταβάλλεται Εφάπαξ Χωρίς Έκπτωση έως την 31.12.2011.",IF(G31=0,"Μη υποχρέωση καταβολής ποσού με-τά τον συμψηφισμό του Παραβόλου.","Το Ποσό Οφειλής μπορεί να πληρωθεί Εφάπαξ (βλ. δεξιά κάτω) ή με Δόσεις."))</f>
        <v>Μη υποχρέωση καταβολής ποσού με-τά τον συμψηφισμό του Παραβόλου.</v>
      </c>
      <c r="F31" s="63"/>
      <c r="G31" s="45">
        <f>IF((H30-C31)&lt;0,0,H30-C31)</f>
        <v>0</v>
      </c>
      <c r="H31" s="46"/>
    </row>
    <row r="32" spans="1:8" ht="22.5" customHeight="1" thickBot="1">
      <c r="A32" s="47" t="s">
        <v>50</v>
      </c>
      <c r="B32" s="48"/>
      <c r="C32" s="49" t="str">
        <f>IF(OR(C15="Ναι",G31&lt;400),"Μη Δικαίωμα Έκπτωσης","Έκπτωση Εφάπαξ 20%")</f>
        <v>Μη Δικαίωμα Έκπτωσης</v>
      </c>
      <c r="D32" s="50"/>
      <c r="E32" s="37">
        <f>IF(OR(C15="Ναι",G31&lt;=400),"",H30)</f>
      </c>
      <c r="F32" s="38">
        <f>IF(OR(C15="Ναι",G31&lt;=400),"","Χ 20% (-)=")</f>
      </c>
      <c r="G32" s="51">
        <f>IF(LEFT(C32,1)="Έ",H30*0.2,0)</f>
        <v>0</v>
      </c>
      <c r="H32" s="46"/>
    </row>
    <row r="33" spans="1:8" ht="22.5" customHeight="1" thickBot="1">
      <c r="A33" s="47" t="s">
        <v>49</v>
      </c>
      <c r="B33" s="48"/>
      <c r="C33" s="49" t="str">
        <f>IF(OR(LEFT(C20,1)="Α",LEFT(C20,1)="Β"),"Χρήση Κατοικίας","Μη Κατοικία")</f>
        <v>Μη Κατοικία</v>
      </c>
      <c r="D33" s="50"/>
      <c r="E33" s="52" t="str">
        <f>IF(C15="Ναι","Δεν δικαιούται Διακανονισμό Δόσεων.",IF(AND(LEFT(C33,1)="Χ",G31&gt;=400),"Εξόφληση με 28 Μηνιαίες ή 10 3Μηνι-αίες Δόσεις. 1η Δόση έως 21-12-2011.",IF(AND(LEFT(C33,1)="Μ",G31&gt;=400),"Εξόφληση με 34 Μηνιαίες ή 12 3Μηνι-αίες Δόσεις. 1η Δόση έως 21-12-2011.","Δεν δικαιούται Διακανονισμό Δόσεων.")))</f>
        <v>Δεν δικαιούται Διακανονισμό Δόσεων.</v>
      </c>
      <c r="F33" s="53"/>
      <c r="G33" s="54">
        <f>G31-G32</f>
        <v>0</v>
      </c>
      <c r="H33" s="55"/>
    </row>
  </sheetData>
  <sheetProtection sheet="1" selectLockedCells="1"/>
  <mergeCells count="72">
    <mergeCell ref="A3:A4"/>
    <mergeCell ref="C3:D3"/>
    <mergeCell ref="C4:D4"/>
    <mergeCell ref="A1:B1"/>
    <mergeCell ref="C1:F1"/>
    <mergeCell ref="A2:B2"/>
    <mergeCell ref="C2:D2"/>
    <mergeCell ref="E10:G10"/>
    <mergeCell ref="A5:G5"/>
    <mergeCell ref="A6:B6"/>
    <mergeCell ref="C6:D6"/>
    <mergeCell ref="E6:G6"/>
    <mergeCell ref="A7:B7"/>
    <mergeCell ref="C7:D7"/>
    <mergeCell ref="E7:G7"/>
    <mergeCell ref="A13:B13"/>
    <mergeCell ref="C13:D13"/>
    <mergeCell ref="E13:G13"/>
    <mergeCell ref="A8:B8"/>
    <mergeCell ref="E8:G8"/>
    <mergeCell ref="A9:B9"/>
    <mergeCell ref="C9:D9"/>
    <mergeCell ref="E9:G9"/>
    <mergeCell ref="A10:B10"/>
    <mergeCell ref="C10:D10"/>
    <mergeCell ref="A11:B11"/>
    <mergeCell ref="C11:D11"/>
    <mergeCell ref="E11:G11"/>
    <mergeCell ref="A12:B12"/>
    <mergeCell ref="E12:G12"/>
    <mergeCell ref="E14:G14"/>
    <mergeCell ref="A15:B15"/>
    <mergeCell ref="E15:G15"/>
    <mergeCell ref="A16:D17"/>
    <mergeCell ref="E16:G16"/>
    <mergeCell ref="E17:G17"/>
    <mergeCell ref="A21:B21"/>
    <mergeCell ref="C21:D21"/>
    <mergeCell ref="A14:B14"/>
    <mergeCell ref="C14:D14"/>
    <mergeCell ref="A18:B18"/>
    <mergeCell ref="A19:B19"/>
    <mergeCell ref="C19:D19"/>
    <mergeCell ref="A20:B20"/>
    <mergeCell ref="C20:D20"/>
    <mergeCell ref="A27:B27"/>
    <mergeCell ref="A28:B28"/>
    <mergeCell ref="C28:D28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9:B29"/>
    <mergeCell ref="C29:D29"/>
    <mergeCell ref="A30:B30"/>
    <mergeCell ref="A31:B31"/>
    <mergeCell ref="C31:D31"/>
    <mergeCell ref="A33:B33"/>
    <mergeCell ref="C33:D33"/>
    <mergeCell ref="E33:F33"/>
    <mergeCell ref="G33:H33"/>
    <mergeCell ref="G31:H31"/>
    <mergeCell ref="A32:B32"/>
    <mergeCell ref="C32:D32"/>
    <mergeCell ref="G32:H32"/>
    <mergeCell ref="E31:F31"/>
  </mergeCells>
  <printOptions horizontalCentered="1"/>
  <pageMargins left="0" right="0" top="0.67" bottom="0.1968503937007874" header="0.15748031496062992" footer="0.11811023622047245"/>
  <pageSetup horizontalDpi="600" verticalDpi="600" orientation="portrait" paperSize="9" r:id="rId2"/>
  <headerFooter alignWithMargins="0">
    <oddHeader>&amp;L&amp;G&amp;C&amp;"Calibri,Έντονη γραφή"&amp;4
&amp;12Υπολογισμός Ενιαίου Ειδικού Προστίμου
Ρύθμισης Αυθαιρέτων Παρ. 6-Άρ. 24-Ν.4014 - ΦΕΚ 209Α/21.9.2011&amp;R&amp;"Calibri,Κανονικά"&amp;8
&amp;10Χανιά, &amp;D</oddHeader>
    <oddFooter>&amp;L&amp;"Calibri,Κανονικά"&amp;11Copyright : ΠΣΔΜΗ - Π.Τ. Χανίων&amp;CΧανιά - Οκτώβριος 2010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H4" sqref="H4"/>
    </sheetView>
  </sheetViews>
  <sheetFormatPr defaultColWidth="9.140625" defaultRowHeight="12.75"/>
  <cols>
    <col min="1" max="1" width="22.7109375" style="133" bestFit="1" customWidth="1"/>
    <col min="2" max="2" width="9.8515625" style="133" bestFit="1" customWidth="1"/>
    <col min="3" max="3" width="16.57421875" style="133" customWidth="1"/>
    <col min="4" max="4" width="16.140625" style="133" bestFit="1" customWidth="1"/>
    <col min="5" max="5" width="9.57421875" style="133" bestFit="1" customWidth="1"/>
    <col min="6" max="6" width="8.00390625" style="133" customWidth="1"/>
    <col min="7" max="7" width="9.8515625" style="134" bestFit="1" customWidth="1"/>
    <col min="8" max="8" width="12.140625" style="134" bestFit="1" customWidth="1"/>
    <col min="9" max="9" width="9.140625" style="133" customWidth="1"/>
    <col min="10" max="11" width="9.140625" style="134" customWidth="1"/>
    <col min="12" max="12" width="9.140625" style="133" customWidth="1"/>
    <col min="13" max="15" width="9.140625" style="134" customWidth="1"/>
    <col min="16" max="17" width="9.140625" style="133" customWidth="1"/>
    <col min="18" max="18" width="9.140625" style="134" customWidth="1"/>
    <col min="19" max="20" width="9.140625" style="133" customWidth="1"/>
    <col min="21" max="21" width="9.140625" style="134" customWidth="1"/>
    <col min="22" max="23" width="9.140625" style="133" customWidth="1"/>
    <col min="24" max="24" width="9.140625" style="134" customWidth="1"/>
    <col min="25" max="25" width="9.140625" style="133" customWidth="1"/>
    <col min="26" max="26" width="9.140625" style="135" customWidth="1"/>
    <col min="27" max="33" width="9.140625" style="133" customWidth="1"/>
    <col min="34" max="34" width="9.140625" style="134" customWidth="1"/>
    <col min="35" max="16384" width="9.140625" style="135" customWidth="1"/>
  </cols>
  <sheetData>
    <row r="1" spans="1:8" ht="60" customHeight="1" thickBot="1">
      <c r="A1" s="130" t="s">
        <v>76</v>
      </c>
      <c r="B1" s="131"/>
      <c r="C1" s="131"/>
      <c r="D1" s="131"/>
      <c r="E1" s="131"/>
      <c r="F1" s="131"/>
      <c r="G1" s="131"/>
      <c r="H1" s="132"/>
    </row>
    <row r="2" spans="1:8" ht="34.5" customHeight="1" thickBot="1">
      <c r="A2" s="136" t="s">
        <v>55</v>
      </c>
      <c r="B2" s="137"/>
      <c r="C2" s="138"/>
      <c r="D2" s="138"/>
      <c r="E2" s="138"/>
      <c r="F2" s="139"/>
      <c r="G2" s="140" t="s">
        <v>77</v>
      </c>
      <c r="H2" s="141"/>
    </row>
    <row r="3" spans="1:8" ht="18.75" thickBot="1">
      <c r="A3" s="142" t="s">
        <v>78</v>
      </c>
      <c r="B3" s="143"/>
      <c r="C3" s="144"/>
      <c r="D3" s="145"/>
      <c r="E3" s="146" t="s">
        <v>56</v>
      </c>
      <c r="F3" s="147"/>
      <c r="G3" s="148"/>
      <c r="H3" s="149"/>
    </row>
    <row r="4" spans="1:8" ht="18.75" thickBot="1">
      <c r="A4" s="150"/>
      <c r="B4" s="151"/>
      <c r="C4" s="152"/>
      <c r="D4" s="153"/>
      <c r="E4" s="146" t="s">
        <v>57</v>
      </c>
      <c r="F4" s="147"/>
      <c r="G4" s="148"/>
      <c r="H4" s="149"/>
    </row>
    <row r="5" spans="1:8" ht="18.75" thickBot="1">
      <c r="A5" s="154" t="s">
        <v>58</v>
      </c>
      <c r="B5" s="155"/>
      <c r="C5" s="156"/>
      <c r="D5" s="157"/>
      <c r="E5" s="146" t="s">
        <v>59</v>
      </c>
      <c r="F5" s="147"/>
      <c r="G5" s="148"/>
      <c r="H5" s="158">
        <f>H3+H4</f>
        <v>0</v>
      </c>
    </row>
    <row r="6" spans="1:8" ht="39.75" customHeight="1" thickBot="1">
      <c r="A6" s="159" t="s">
        <v>60</v>
      </c>
      <c r="B6" s="160" t="s">
        <v>61</v>
      </c>
      <c r="C6" s="161"/>
      <c r="D6" s="161"/>
      <c r="E6" s="160" t="s">
        <v>62</v>
      </c>
      <c r="F6" s="162"/>
      <c r="G6" s="160" t="s">
        <v>1</v>
      </c>
      <c r="H6" s="163"/>
    </row>
    <row r="7" spans="1:8" ht="39.75" customHeight="1" thickBot="1">
      <c r="A7" s="164"/>
      <c r="B7" s="165" t="s">
        <v>63</v>
      </c>
      <c r="C7" s="166"/>
      <c r="D7" s="167"/>
      <c r="E7" s="168" t="s">
        <v>0</v>
      </c>
      <c r="F7" s="169"/>
      <c r="G7" s="160" t="s">
        <v>64</v>
      </c>
      <c r="H7" s="170"/>
    </row>
    <row r="8" spans="1:8" ht="34.5" customHeight="1" thickBot="1">
      <c r="A8" s="136" t="s">
        <v>65</v>
      </c>
      <c r="B8" s="171"/>
      <c r="C8" s="172"/>
      <c r="D8" s="172"/>
      <c r="E8" s="172"/>
      <c r="F8" s="172"/>
      <c r="G8" s="172"/>
      <c r="H8" s="173"/>
    </row>
    <row r="9" spans="1:8" ht="34.5" customHeight="1" thickBot="1">
      <c r="A9" s="136" t="s">
        <v>79</v>
      </c>
      <c r="B9" s="174"/>
      <c r="C9" s="175"/>
      <c r="D9" s="176" t="s">
        <v>80</v>
      </c>
      <c r="E9" s="177">
        <f>(B9*B10*B11)+B12*(B9*B10*B11)</f>
        <v>0</v>
      </c>
      <c r="F9" s="178"/>
      <c r="G9" s="178"/>
      <c r="H9" s="179"/>
    </row>
    <row r="10" spans="1:8" ht="34.5" customHeight="1" thickBot="1">
      <c r="A10" s="136" t="s">
        <v>66</v>
      </c>
      <c r="B10" s="180"/>
      <c r="C10" s="181"/>
      <c r="D10" s="182" t="s">
        <v>81</v>
      </c>
      <c r="E10" s="183"/>
      <c r="F10" s="184"/>
      <c r="G10" s="184"/>
      <c r="H10" s="185"/>
    </row>
    <row r="11" spans="1:8" ht="27" thickBot="1">
      <c r="A11" s="142" t="s">
        <v>67</v>
      </c>
      <c r="B11" s="186"/>
      <c r="C11" s="187"/>
      <c r="D11" s="188" t="s">
        <v>68</v>
      </c>
      <c r="E11" s="183"/>
      <c r="F11" s="184"/>
      <c r="G11" s="184"/>
      <c r="H11" s="185"/>
    </row>
    <row r="12" spans="1:8" ht="27" thickBot="1">
      <c r="A12" s="189"/>
      <c r="B12" s="186"/>
      <c r="C12" s="187"/>
      <c r="D12" s="188" t="s">
        <v>69</v>
      </c>
      <c r="E12" s="190"/>
      <c r="F12" s="191"/>
      <c r="G12" s="191"/>
      <c r="H12" s="192"/>
    </row>
    <row r="13" ht="15.75" customHeight="1" thickBot="1"/>
    <row r="14" spans="1:8" ht="44.25" customHeight="1" thickBot="1">
      <c r="A14" s="193"/>
      <c r="B14" s="194"/>
      <c r="C14" s="194"/>
      <c r="D14" s="195"/>
      <c r="E14" s="196" t="s">
        <v>82</v>
      </c>
      <c r="F14" s="197"/>
      <c r="G14" s="197"/>
      <c r="H14" s="198"/>
    </row>
    <row r="15" spans="1:8" ht="34.5" customHeight="1" thickBot="1">
      <c r="A15" s="199" t="s">
        <v>70</v>
      </c>
      <c r="B15" s="200"/>
      <c r="C15" s="200"/>
      <c r="D15" s="201">
        <f>E9*0.1</f>
        <v>0</v>
      </c>
      <c r="E15" s="202">
        <f>E9-D15-H5</f>
        <v>0</v>
      </c>
      <c r="F15" s="203"/>
      <c r="G15" s="203"/>
      <c r="H15" s="204"/>
    </row>
    <row r="16" spans="6:8" ht="15" thickBot="1">
      <c r="F16" s="205"/>
      <c r="G16" s="205"/>
      <c r="H16" s="205"/>
    </row>
    <row r="17" spans="1:8" ht="34.5" customHeight="1" thickBot="1">
      <c r="A17" s="199" t="s">
        <v>71</v>
      </c>
      <c r="B17" s="200"/>
      <c r="C17" s="200"/>
      <c r="D17" s="201">
        <f>(E9-H5)/6</f>
        <v>0</v>
      </c>
      <c r="E17" s="202">
        <f>D17*6</f>
        <v>0</v>
      </c>
      <c r="F17" s="203"/>
      <c r="G17" s="203"/>
      <c r="H17" s="204"/>
    </row>
    <row r="18" spans="1:8" ht="20.25" customHeight="1" thickBot="1">
      <c r="A18" s="206"/>
      <c r="B18" s="206"/>
      <c r="C18" s="206"/>
      <c r="D18" s="206"/>
      <c r="E18" s="206"/>
      <c r="F18" s="206"/>
      <c r="G18" s="206"/>
      <c r="H18" s="206"/>
    </row>
    <row r="19" spans="1:8" ht="45.75" customHeight="1">
      <c r="A19" s="207" t="s">
        <v>72</v>
      </c>
      <c r="B19" s="208"/>
      <c r="C19" s="208"/>
      <c r="D19" s="208"/>
      <c r="E19" s="208"/>
      <c r="F19" s="208"/>
      <c r="G19" s="208"/>
      <c r="H19" s="209"/>
    </row>
    <row r="20" spans="1:8" ht="45.75" customHeight="1" thickBot="1">
      <c r="A20" s="210" t="s">
        <v>83</v>
      </c>
      <c r="B20" s="211"/>
      <c r="C20" s="211"/>
      <c r="D20" s="211"/>
      <c r="E20" s="211"/>
      <c r="F20" s="211"/>
      <c r="G20" s="211"/>
      <c r="H20" s="212"/>
    </row>
    <row r="21" ht="27.75" customHeight="1"/>
    <row r="22" spans="1:8" ht="30" customHeight="1">
      <c r="A22" s="213"/>
      <c r="B22" s="213"/>
      <c r="C22" s="214"/>
      <c r="D22" s="215" t="s">
        <v>73</v>
      </c>
      <c r="E22" s="216"/>
      <c r="F22" s="216"/>
      <c r="G22" s="216"/>
      <c r="H22" s="217"/>
    </row>
    <row r="23" spans="1:8" ht="15">
      <c r="A23" s="218"/>
      <c r="B23" s="218"/>
      <c r="C23" s="218"/>
      <c r="D23" s="219" t="s">
        <v>74</v>
      </c>
      <c r="E23" s="218"/>
      <c r="F23" s="218"/>
      <c r="G23" s="218"/>
      <c r="H23" s="220"/>
    </row>
    <row r="24" spans="4:8" ht="14.25">
      <c r="D24" s="221"/>
      <c r="E24" s="222"/>
      <c r="F24" s="222"/>
      <c r="G24" s="222"/>
      <c r="H24" s="223"/>
    </row>
    <row r="25" spans="4:8" ht="14.25">
      <c r="D25" s="221"/>
      <c r="E25" s="222"/>
      <c r="F25" s="222"/>
      <c r="G25" s="222"/>
      <c r="H25" s="223"/>
    </row>
    <row r="26" spans="4:8" ht="14.25">
      <c r="D26" s="221"/>
      <c r="E26" s="222"/>
      <c r="F26" s="222"/>
      <c r="G26" s="222"/>
      <c r="H26" s="223"/>
    </row>
    <row r="27" spans="4:8" ht="14.25">
      <c r="D27" s="221"/>
      <c r="E27" s="222"/>
      <c r="F27" s="222"/>
      <c r="G27" s="222"/>
      <c r="H27" s="223"/>
    </row>
    <row r="28" spans="4:8" ht="14.25">
      <c r="D28" s="221"/>
      <c r="E28" s="222"/>
      <c r="F28" s="222"/>
      <c r="G28" s="222"/>
      <c r="H28" s="223"/>
    </row>
    <row r="29" spans="1:8" ht="15">
      <c r="A29" s="218"/>
      <c r="B29" s="218"/>
      <c r="C29" s="218"/>
      <c r="D29" s="224" t="s">
        <v>75</v>
      </c>
      <c r="E29" s="225"/>
      <c r="F29" s="225"/>
      <c r="G29" s="225"/>
      <c r="H29" s="226"/>
    </row>
  </sheetData>
  <sheetProtection password="CC6B" sheet="1" objects="1" scenarios="1" selectLockedCells="1"/>
  <mergeCells count="38">
    <mergeCell ref="A3:A4"/>
    <mergeCell ref="B3:D4"/>
    <mergeCell ref="D25:H25"/>
    <mergeCell ref="D23:H23"/>
    <mergeCell ref="D22:H22"/>
    <mergeCell ref="D24:H24"/>
    <mergeCell ref="B11:C11"/>
    <mergeCell ref="A11:A12"/>
    <mergeCell ref="B12:C12"/>
    <mergeCell ref="E9:H12"/>
    <mergeCell ref="B10:C10"/>
    <mergeCell ref="B8:H8"/>
    <mergeCell ref="A1:H1"/>
    <mergeCell ref="A22:B22"/>
    <mergeCell ref="A6:A7"/>
    <mergeCell ref="C6:D6"/>
    <mergeCell ref="C7:D7"/>
    <mergeCell ref="B2:F2"/>
    <mergeCell ref="B9:C9"/>
    <mergeCell ref="B5:D5"/>
    <mergeCell ref="A19:H19"/>
    <mergeCell ref="A18:H18"/>
    <mergeCell ref="A14:D14"/>
    <mergeCell ref="E14:H14"/>
    <mergeCell ref="D28:H28"/>
    <mergeCell ref="D29:H29"/>
    <mergeCell ref="D26:H26"/>
    <mergeCell ref="A23:C23"/>
    <mergeCell ref="E3:G3"/>
    <mergeCell ref="E4:G4"/>
    <mergeCell ref="E5:G5"/>
    <mergeCell ref="A29:C29"/>
    <mergeCell ref="A20:H20"/>
    <mergeCell ref="A15:C15"/>
    <mergeCell ref="E15:H15"/>
    <mergeCell ref="A17:C17"/>
    <mergeCell ref="E17:H17"/>
    <mergeCell ref="D27:H27"/>
  </mergeCells>
  <printOptions horizontalCentered="1"/>
  <pageMargins left="0.17" right="0" top="0.8661417322834646" bottom="0.5" header="0.11811023622047245" footer="0.11811023622047245"/>
  <pageSetup horizontalDpi="600" verticalDpi="600" orientation="portrait" paperSize="9" scale="95" r:id="rId2"/>
  <headerFooter alignWithMargins="0">
    <oddHeader>&amp;L&amp;"Arial,Έντονα"&amp;12Νομαρχιακή Αυτοδιοίκηση Χανίων
Διεύθυνση Πολεοδομίας &amp;&amp; Π.Ε.
Τμήμα Ελέγχου Κατασκευών&amp;R&amp;G</oddHeader>
    <oddFooter>&amp;R&amp;"Arial,Έντονα"&amp;11ΥΠΟΔΕΙΓΜΑ 7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han148</dc:creator>
  <cp:keywords/>
  <dc:description/>
  <cp:lastModifiedBy>Kotsoglou</cp:lastModifiedBy>
  <cp:lastPrinted>2011-10-05T20:36:26Z</cp:lastPrinted>
  <dcterms:created xsi:type="dcterms:W3CDTF">2009-06-06T06:13:17Z</dcterms:created>
  <dcterms:modified xsi:type="dcterms:W3CDTF">2011-10-05T20:36:31Z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